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0" windowWidth="10260" windowHeight="8385" tabRatio="860" activeTab="2"/>
  </bookViews>
  <sheets>
    <sheet name="入力シート" sheetId="22" r:id="rId1"/>
    <sheet name="計算シート" sheetId="24" state="hidden" r:id="rId2"/>
    <sheet name="事例を踏まえた入力手順" sheetId="26" r:id="rId3"/>
  </sheets>
  <calcPr calcId="145621"/>
</workbook>
</file>

<file path=xl/calcChain.xml><?xml version="1.0" encoding="utf-8"?>
<calcChain xmlns="http://schemas.openxmlformats.org/spreadsheetml/2006/main">
  <c r="M53" i="26" l="1"/>
  <c r="K53" i="26"/>
  <c r="F53" i="26"/>
  <c r="D53" i="26"/>
  <c r="D25" i="24" l="1"/>
  <c r="G10" i="24"/>
  <c r="I10" i="24" s="1"/>
  <c r="G11" i="24"/>
  <c r="I11" i="24" s="1"/>
  <c r="G12" i="24"/>
  <c r="I12" i="24" s="1"/>
  <c r="G13" i="24"/>
  <c r="I13" i="24" s="1"/>
  <c r="G14" i="24"/>
  <c r="I14" i="24" s="1"/>
  <c r="G15" i="24"/>
  <c r="I15" i="24" s="1"/>
  <c r="G16" i="24"/>
  <c r="I16" i="24" s="1"/>
  <c r="G17" i="24"/>
  <c r="I17" i="24" s="1"/>
  <c r="G18" i="24"/>
  <c r="I18" i="24" s="1"/>
  <c r="A10" i="24"/>
  <c r="C10" i="24" s="1"/>
  <c r="A11" i="24"/>
  <c r="C11" i="24" s="1"/>
  <c r="A12" i="24"/>
  <c r="C12" i="24" s="1"/>
  <c r="A13" i="24"/>
  <c r="C13" i="24" s="1"/>
  <c r="A14" i="24"/>
  <c r="C14" i="24" s="1"/>
  <c r="A15" i="24"/>
  <c r="C15" i="24" s="1"/>
  <c r="A16" i="24"/>
  <c r="C16" i="24" s="1"/>
  <c r="A17" i="24"/>
  <c r="C17" i="24" s="1"/>
  <c r="A18" i="24"/>
  <c r="C18" i="24" s="1"/>
  <c r="G9" i="24" l="1"/>
  <c r="I9" i="24" s="1"/>
  <c r="O46" i="24" s="1"/>
  <c r="A9" i="24"/>
  <c r="C9" i="24" s="1"/>
  <c r="D46" i="24" s="1"/>
  <c r="A19" i="24" l="1"/>
  <c r="C19" i="24"/>
  <c r="I19" i="24"/>
  <c r="G19" i="24"/>
  <c r="L25" i="24" l="1"/>
  <c r="A25" i="24"/>
  <c r="G25" i="24" l="1"/>
  <c r="L26" i="22"/>
  <c r="J26" i="22"/>
  <c r="C26" i="22"/>
  <c r="A29" i="24" l="1"/>
  <c r="A38" i="24"/>
  <c r="M29" i="24"/>
  <c r="D33" i="24" s="1"/>
  <c r="O25" i="24"/>
  <c r="R25" i="24" s="1"/>
  <c r="E26" i="22"/>
  <c r="L38" i="24" l="1"/>
  <c r="G29" i="24"/>
  <c r="D38" i="24" s="1"/>
  <c r="D29" i="24"/>
  <c r="O38" i="24" l="1"/>
  <c r="A33" i="24"/>
  <c r="G33" i="24" s="1"/>
  <c r="A42" i="24" s="1"/>
  <c r="G38" i="24" l="1"/>
  <c r="D42" i="24" s="1"/>
  <c r="G42" i="24" s="1"/>
  <c r="R38" i="24"/>
  <c r="O42" i="24" s="1"/>
  <c r="L42" i="24"/>
  <c r="R42" i="24" l="1"/>
  <c r="R43" i="24" s="1"/>
  <c r="L46" i="24" s="1"/>
  <c r="R46" i="24" s="1"/>
  <c r="H30" i="22" l="1"/>
  <c r="G43" i="24"/>
  <c r="A46" i="24" s="1"/>
  <c r="G46" i="24" s="1"/>
  <c r="H29" i="22" l="1"/>
  <c r="H33" i="22" s="1"/>
</calcChain>
</file>

<file path=xl/sharedStrings.xml><?xml version="1.0" encoding="utf-8"?>
<sst xmlns="http://schemas.openxmlformats.org/spreadsheetml/2006/main" count="131" uniqueCount="67">
  <si>
    <t>被保険者１</t>
    <rPh sb="0" eb="4">
      <t>ヒホケンシャ</t>
    </rPh>
    <phoneticPr fontId="2"/>
  </si>
  <si>
    <t>被保険者２</t>
    <rPh sb="0" eb="4">
      <t>ヒホケンシャ</t>
    </rPh>
    <phoneticPr fontId="2"/>
  </si>
  <si>
    <t>入外区分</t>
    <rPh sb="0" eb="1">
      <t>ニュウ</t>
    </rPh>
    <rPh sb="1" eb="2">
      <t>ガイ</t>
    </rPh>
    <rPh sb="2" eb="4">
      <t>クブン</t>
    </rPh>
    <phoneticPr fontId="2"/>
  </si>
  <si>
    <t>総医療費</t>
    <rPh sb="0" eb="1">
      <t>ソウ</t>
    </rPh>
    <rPh sb="1" eb="4">
      <t>イリョウヒ</t>
    </rPh>
    <phoneticPr fontId="2"/>
  </si>
  <si>
    <t>窓口での支払額</t>
    <rPh sb="0" eb="2">
      <t>マドグチ</t>
    </rPh>
    <rPh sb="4" eb="6">
      <t>シハライ</t>
    </rPh>
    <rPh sb="6" eb="7">
      <t>ガク</t>
    </rPh>
    <phoneticPr fontId="2"/>
  </si>
  <si>
    <t>入院</t>
    <rPh sb="0" eb="2">
      <t>ニュウイン</t>
    </rPh>
    <phoneticPr fontId="2"/>
  </si>
  <si>
    <t>外来</t>
    <rPh sb="0" eb="2">
      <t>ガイライ</t>
    </rPh>
    <phoneticPr fontId="2"/>
  </si>
  <si>
    <t>現物給付額</t>
    <rPh sb="0" eb="2">
      <t>ゲンブツ</t>
    </rPh>
    <rPh sb="2" eb="5">
      <t>キュウフガク</t>
    </rPh>
    <phoneticPr fontId="2"/>
  </si>
  <si>
    <t>＝</t>
    <phoneticPr fontId="2"/>
  </si>
  <si>
    <t>－</t>
    <phoneticPr fontId="2"/>
  </si>
  <si>
    <t>(一部負担額)</t>
    <rPh sb="1" eb="5">
      <t>イチブフタン</t>
    </rPh>
    <rPh sb="5" eb="6">
      <t>ガク</t>
    </rPh>
    <phoneticPr fontId="2"/>
  </si>
  <si>
    <t>(負担限度額)</t>
    <rPh sb="1" eb="3">
      <t>フタン</t>
    </rPh>
    <rPh sb="3" eb="6">
      <t>ゲンドガク</t>
    </rPh>
    <phoneticPr fontId="2"/>
  </si>
  <si>
    <t>(総医療費)</t>
    <rPh sb="1" eb="2">
      <t>ソウ</t>
    </rPh>
    <rPh sb="2" eb="5">
      <t>イリョウヒ</t>
    </rPh>
    <phoneticPr fontId="2"/>
  </si>
  <si>
    <t>(一部負担金)</t>
    <rPh sb="1" eb="5">
      <t>イチブフタン</t>
    </rPh>
    <rPh sb="5" eb="6">
      <t>キン</t>
    </rPh>
    <phoneticPr fontId="2"/>
  </si>
  <si>
    <t>プルダウンリスト</t>
    <phoneticPr fontId="2"/>
  </si>
  <si>
    <t>② 按分率を一部負担額より算出する</t>
    <rPh sb="2" eb="4">
      <t>アンブン</t>
    </rPh>
    <rPh sb="4" eb="5">
      <t>リツ</t>
    </rPh>
    <rPh sb="6" eb="10">
      <t>イチブフタン</t>
    </rPh>
    <rPh sb="10" eb="11">
      <t>ガク</t>
    </rPh>
    <rPh sb="13" eb="15">
      <t>サンシュツ</t>
    </rPh>
    <phoneticPr fontId="2"/>
  </si>
  <si>
    <t>④ 現物給付がある場合、③の金額から差し引く</t>
    <rPh sb="2" eb="4">
      <t>ゲンブツ</t>
    </rPh>
    <rPh sb="4" eb="6">
      <t>キュウフ</t>
    </rPh>
    <rPh sb="9" eb="11">
      <t>バアイ</t>
    </rPh>
    <rPh sb="14" eb="16">
      <t>キンガク</t>
    </rPh>
    <rPh sb="18" eb="19">
      <t>サ</t>
    </rPh>
    <rPh sb="20" eb="21">
      <t>ヒ</t>
    </rPh>
    <phoneticPr fontId="2"/>
  </si>
  <si>
    <t>負担相当額</t>
    <rPh sb="0" eb="2">
      <t>フタン</t>
    </rPh>
    <rPh sb="2" eb="4">
      <t>ソウトウ</t>
    </rPh>
    <rPh sb="4" eb="5">
      <t>ガク</t>
    </rPh>
    <phoneticPr fontId="2"/>
  </si>
  <si>
    <t>－</t>
  </si>
  <si>
    <t>＝</t>
  </si>
  <si>
    <t>／</t>
  </si>
  <si>
    <t>×</t>
  </si>
  <si>
    <t>≒</t>
  </si>
  <si>
    <t>③ ②の按分率をもとに、被保険者ごとの高額療養費支給額を算出する</t>
    <rPh sb="4" eb="6">
      <t>アンブン</t>
    </rPh>
    <rPh sb="6" eb="7">
      <t>リツ</t>
    </rPh>
    <rPh sb="12" eb="16">
      <t>ヒホケンシャ</t>
    </rPh>
    <rPh sb="19" eb="21">
      <t>コウガク</t>
    </rPh>
    <rPh sb="21" eb="24">
      <t>リョウヨウヒ</t>
    </rPh>
    <rPh sb="24" eb="27">
      <t>シキュウガク</t>
    </rPh>
    <rPh sb="28" eb="30">
      <t>サンシュツ</t>
    </rPh>
    <phoneticPr fontId="2"/>
  </si>
  <si>
    <t>Ｑ１．</t>
    <phoneticPr fontId="2"/>
  </si>
  <si>
    <t>Ｑ２．</t>
    <phoneticPr fontId="2"/>
  </si>
  <si>
    <t>１割</t>
    <rPh sb="1" eb="2">
      <t>ワ</t>
    </rPh>
    <phoneticPr fontId="2"/>
  </si>
  <si>
    <t>３割</t>
    <rPh sb="1" eb="2">
      <t>ワ</t>
    </rPh>
    <phoneticPr fontId="2"/>
  </si>
  <si>
    <t>○</t>
  </si>
  <si>
    <t>あなたに支払われる高額療養費は、</t>
    <rPh sb="4" eb="6">
      <t>シハラ</t>
    </rPh>
    <rPh sb="9" eb="11">
      <t>コウガク</t>
    </rPh>
    <rPh sb="11" eb="14">
      <t>リョウヨウヒ</t>
    </rPh>
    <phoneticPr fontId="2"/>
  </si>
  <si>
    <t>（被保険者１）</t>
    <rPh sb="1" eb="5">
      <t>ヒホケンシャ</t>
    </rPh>
    <phoneticPr fontId="2"/>
  </si>
  <si>
    <t>（被保険者２）</t>
    <rPh sb="1" eb="5">
      <t>ヒホケンシャ</t>
    </rPh>
    <phoneticPr fontId="2"/>
  </si>
  <si>
    <t>あなたの世帯に支払われる高額療養費は、</t>
    <rPh sb="4" eb="6">
      <t>セタイ</t>
    </rPh>
    <rPh sb="7" eb="9">
      <t>シハラ</t>
    </rPh>
    <rPh sb="12" eb="14">
      <t>コウガク</t>
    </rPh>
    <rPh sb="14" eb="17">
      <t>リョウヨウヒ</t>
    </rPh>
    <phoneticPr fontId="2"/>
  </si>
  <si>
    <t>（被保険者１と２の合計）</t>
    <rPh sb="1" eb="5">
      <t>ヒホケンシャ</t>
    </rPh>
    <rPh sb="9" eb="11">
      <t>ゴウケイ</t>
    </rPh>
    <phoneticPr fontId="2"/>
  </si>
  <si>
    <t>① 一部負担金から負担限度額を差し引く</t>
    <rPh sb="9" eb="11">
      <t>フタン</t>
    </rPh>
    <rPh sb="11" eb="14">
      <t>ゲンドガク</t>
    </rPh>
    <rPh sb="15" eb="16">
      <t>サ</t>
    </rPh>
    <rPh sb="17" eb="18">
      <t>ヒ</t>
    </rPh>
    <phoneticPr fontId="2"/>
  </si>
  <si>
    <t>(一部負担金/高額計算用)</t>
    <rPh sb="1" eb="5">
      <t>イチブフタン</t>
    </rPh>
    <rPh sb="5" eb="6">
      <t>キン</t>
    </rPh>
    <rPh sb="7" eb="9">
      <t>コウガク</t>
    </rPh>
    <rPh sb="9" eb="11">
      <t>ケイサン</t>
    </rPh>
    <rPh sb="11" eb="12">
      <t>ヨウ</t>
    </rPh>
    <phoneticPr fontId="2"/>
  </si>
  <si>
    <t>－</t>
    <phoneticPr fontId="2"/>
  </si>
  <si>
    <t>＝</t>
    <phoneticPr fontId="2"/>
  </si>
  <si>
    <t>高額療養費(外来・個人単位)</t>
    <rPh sb="0" eb="2">
      <t>コウガク</t>
    </rPh>
    <rPh sb="2" eb="5">
      <t>リョウヨウヒ</t>
    </rPh>
    <rPh sb="6" eb="8">
      <t>ガイライ</t>
    </rPh>
    <rPh sb="9" eb="11">
      <t>コジン</t>
    </rPh>
    <rPh sb="11" eb="13">
      <t>タンイ</t>
    </rPh>
    <phoneticPr fontId="2"/>
  </si>
  <si>
    <t>高額療養費(外来＋入院・世帯単位)</t>
    <rPh sb="0" eb="2">
      <t>コウガク</t>
    </rPh>
    <rPh sb="2" eb="5">
      <t>リョウヨウヒ</t>
    </rPh>
    <rPh sb="6" eb="8">
      <t>ガイライ</t>
    </rPh>
    <rPh sb="9" eb="11">
      <t>ニュウイン</t>
    </rPh>
    <rPh sb="12" eb="14">
      <t>セタイ</t>
    </rPh>
    <rPh sb="14" eb="16">
      <t>タンイ</t>
    </rPh>
    <phoneticPr fontId="2"/>
  </si>
  <si>
    <t>一般</t>
    <rPh sb="0" eb="2">
      <t>イッパン</t>
    </rPh>
    <phoneticPr fontId="2"/>
  </si>
  <si>
    <t>区分Ⅱ</t>
    <rPh sb="0" eb="2">
      <t>クブン</t>
    </rPh>
    <phoneticPr fontId="2"/>
  </si>
  <si>
    <t>区分Ⅰ</t>
    <rPh sb="0" eb="2">
      <t>クブン</t>
    </rPh>
    <phoneticPr fontId="2"/>
  </si>
  <si>
    <r>
      <t>Ｑ３．</t>
    </r>
    <r>
      <rPr>
        <b/>
        <sz val="11"/>
        <color theme="1"/>
        <rFont val="KAJO_J明朝"/>
        <family val="1"/>
        <charset val="128"/>
      </rPr>
      <t>同一世帯の被保険者ごと</t>
    </r>
    <r>
      <rPr>
        <sz val="11"/>
        <color theme="1"/>
        <rFont val="KAJO_J明朝"/>
        <family val="1"/>
        <charset val="128"/>
      </rPr>
      <t>に、</t>
    </r>
    <r>
      <rPr>
        <b/>
        <sz val="11"/>
        <color theme="1"/>
        <rFont val="KAJO_J明朝"/>
        <family val="1"/>
        <charset val="128"/>
      </rPr>
      <t>同一月に病院や薬局で支払われた医療費</t>
    </r>
    <r>
      <rPr>
        <sz val="11"/>
        <color theme="1"/>
        <rFont val="KAJO_J明朝"/>
        <family val="1"/>
        <charset val="128"/>
      </rPr>
      <t>について下表に記入してください</t>
    </r>
    <rPh sb="3" eb="5">
      <t>ドウイツ</t>
    </rPh>
    <rPh sb="5" eb="7">
      <t>セタイ</t>
    </rPh>
    <rPh sb="8" eb="12">
      <t>ヒホケンシャ</t>
    </rPh>
    <rPh sb="16" eb="18">
      <t>ドウイツ</t>
    </rPh>
    <rPh sb="18" eb="19">
      <t>ヅキ</t>
    </rPh>
    <rPh sb="20" eb="22">
      <t>ビョウイン</t>
    </rPh>
    <rPh sb="23" eb="25">
      <t>ヤッキョク</t>
    </rPh>
    <rPh sb="26" eb="28">
      <t>シハラ</t>
    </rPh>
    <rPh sb="31" eb="34">
      <t>イリョウヒ</t>
    </rPh>
    <rPh sb="38" eb="40">
      <t>カヒョウ</t>
    </rPh>
    <rPh sb="41" eb="43">
      <t>キニュウ</t>
    </rPh>
    <phoneticPr fontId="2"/>
  </si>
  <si>
    <t>負担割合は次のうち、どちらに該当しますか</t>
    <rPh sb="0" eb="2">
      <t>フタン</t>
    </rPh>
    <rPh sb="2" eb="4">
      <t>ワリアイ</t>
    </rPh>
    <rPh sb="5" eb="6">
      <t>ツギ</t>
    </rPh>
    <phoneticPr fontId="2"/>
  </si>
  <si>
    <t>【注意事項】</t>
    <rPh sb="1" eb="5">
      <t>チュウイジコウ</t>
    </rPh>
    <phoneticPr fontId="2"/>
  </si>
  <si>
    <t>所得区分は次のうち、どれに該当しますか</t>
    <rPh sb="0" eb="2">
      <t>ショトク</t>
    </rPh>
    <rPh sb="2" eb="4">
      <t>クブン</t>
    </rPh>
    <rPh sb="5" eb="6">
      <t>ツギ</t>
    </rPh>
    <rPh sb="13" eb="15">
      <t>ガイトウ</t>
    </rPh>
    <phoneticPr fontId="2"/>
  </si>
  <si>
    <t>　負担割合および所得区分については、別頁でご確認ください。</t>
    <rPh sb="1" eb="3">
      <t>フタン</t>
    </rPh>
    <rPh sb="3" eb="5">
      <t>ワリアイ</t>
    </rPh>
    <rPh sb="8" eb="10">
      <t>ショトク</t>
    </rPh>
    <rPh sb="10" eb="12">
      <t>クブン</t>
    </rPh>
    <rPh sb="18" eb="19">
      <t>ベツ</t>
    </rPh>
    <rPh sb="19" eb="20">
      <t>ページ</t>
    </rPh>
    <rPh sb="22" eb="24">
      <t>カクニン</t>
    </rPh>
    <phoneticPr fontId="2"/>
  </si>
  <si>
    <t>　保険適用外のものを含まないようにご注意ください。</t>
    <rPh sb="1" eb="3">
      <t>ホケン</t>
    </rPh>
    <rPh sb="3" eb="6">
      <t>テキヨウガイ</t>
    </rPh>
    <rPh sb="10" eb="11">
      <t>フク</t>
    </rPh>
    <rPh sb="18" eb="20">
      <t>チュウイ</t>
    </rPh>
    <phoneticPr fontId="2"/>
  </si>
  <si>
    <t>　また、総医療費については点数で表示されている場合、１点につき１０円として計算します。</t>
    <rPh sb="4" eb="5">
      <t>ソウ</t>
    </rPh>
    <rPh sb="5" eb="8">
      <t>イリョウヒ</t>
    </rPh>
    <rPh sb="13" eb="15">
      <t>テンスウ</t>
    </rPh>
    <rPh sb="16" eb="18">
      <t>ヒョウジ</t>
    </rPh>
    <rPh sb="23" eb="25">
      <t>バアイ</t>
    </rPh>
    <rPh sb="27" eb="28">
      <t>テン</t>
    </rPh>
    <rPh sb="33" eb="34">
      <t>エン</t>
    </rPh>
    <rPh sb="37" eb="39">
      <t>ケイサン</t>
    </rPh>
    <phoneticPr fontId="2"/>
  </si>
  <si>
    <t>「１割」であればＱ２へ、「３割」であればＱ３へ進んでください</t>
    <rPh sb="2" eb="3">
      <t>ワ</t>
    </rPh>
    <rPh sb="14" eb="15">
      <t>ワ</t>
    </rPh>
    <rPh sb="23" eb="24">
      <t>スス</t>
    </rPh>
    <phoneticPr fontId="2"/>
  </si>
  <si>
    <r>
      <t>　総医療費、窓口での支払額は領収書に記載されている金額のうち、</t>
    </r>
    <r>
      <rPr>
        <b/>
        <sz val="11"/>
        <color theme="1"/>
        <rFont val="KAJO_J明朝"/>
        <family val="1"/>
        <charset val="128"/>
      </rPr>
      <t>保険適用分のみが対象</t>
    </r>
    <r>
      <rPr>
        <sz val="11"/>
        <color theme="1"/>
        <rFont val="KAJO_J明朝"/>
        <family val="1"/>
        <charset val="128"/>
      </rPr>
      <t>となります。</t>
    </r>
    <rPh sb="1" eb="2">
      <t>ソウ</t>
    </rPh>
    <rPh sb="2" eb="5">
      <t>イリョウヒ</t>
    </rPh>
    <rPh sb="6" eb="8">
      <t>マドグチ</t>
    </rPh>
    <rPh sb="10" eb="13">
      <t>シ</t>
    </rPh>
    <rPh sb="14" eb="17">
      <t>リョウシュウショ</t>
    </rPh>
    <rPh sb="18" eb="20">
      <t>キサイ</t>
    </rPh>
    <rPh sb="25" eb="27">
      <t>キンガク</t>
    </rPh>
    <rPh sb="31" eb="33">
      <t>ホケン</t>
    </rPh>
    <rPh sb="33" eb="35">
      <t>テキヨウ</t>
    </rPh>
    <rPh sb="35" eb="36">
      <t>ブン</t>
    </rPh>
    <rPh sb="39" eb="41">
      <t>タイショウ</t>
    </rPh>
    <phoneticPr fontId="2"/>
  </si>
  <si>
    <t>12,600円</t>
    <rPh sb="6" eb="7">
      <t>エン</t>
    </rPh>
    <phoneticPr fontId="2"/>
  </si>
  <si>
    <t>7,400円</t>
    <rPh sb="5" eb="6">
      <t>エン</t>
    </rPh>
    <phoneticPr fontId="2"/>
  </si>
  <si>
    <t>20,000円</t>
    <rPh sb="6" eb="7">
      <t>エン</t>
    </rPh>
    <phoneticPr fontId="2"/>
  </si>
  <si>
    <t xml:space="preserve">  </t>
    <phoneticPr fontId="2"/>
  </si>
  <si>
    <t>広域　太郎さん（被保険者１）</t>
    <rPh sb="0" eb="2">
      <t>コウイキ</t>
    </rPh>
    <rPh sb="3" eb="5">
      <t>タロウ</t>
    </rPh>
    <rPh sb="8" eb="12">
      <t>ヒホケンシャ</t>
    </rPh>
    <phoneticPr fontId="2"/>
  </si>
  <si>
    <t>広域　花子さん（被保険者２）</t>
    <rPh sb="0" eb="2">
      <t>コウイキ</t>
    </rPh>
    <rPh sb="3" eb="5">
      <t>ハナコ</t>
    </rPh>
    <rPh sb="8" eb="12">
      <t>ヒホケンシャ</t>
    </rPh>
    <phoneticPr fontId="2"/>
  </si>
  <si>
    <t>　※入力シートで算定される金額は見込み額であり、実際の支給額とは異なる場合があります。</t>
    <rPh sb="2" eb="4">
      <t>ニュウリョク</t>
    </rPh>
    <rPh sb="8" eb="10">
      <t>サンテイ</t>
    </rPh>
    <rPh sb="13" eb="15">
      <t>キンガク</t>
    </rPh>
    <rPh sb="16" eb="18">
      <t>ミコ</t>
    </rPh>
    <rPh sb="19" eb="20">
      <t>ガク</t>
    </rPh>
    <rPh sb="24" eb="26">
      <t>ジッサイ</t>
    </rPh>
    <rPh sb="27" eb="30">
      <t>シキュウガク</t>
    </rPh>
    <rPh sb="32" eb="33">
      <t>コト</t>
    </rPh>
    <rPh sb="35" eb="37">
      <t>バアイ</t>
    </rPh>
    <phoneticPr fontId="2"/>
  </si>
  <si>
    <t>　◎入力シートを利用することで、簡単に高額療養費の支給見込み額を確認することができます。</t>
    <rPh sb="2" eb="4">
      <t>ニュウリョク</t>
    </rPh>
    <rPh sb="8" eb="10">
      <t>リヨウ</t>
    </rPh>
    <rPh sb="16" eb="18">
      <t>カンタン</t>
    </rPh>
    <rPh sb="19" eb="21">
      <t>コウガク</t>
    </rPh>
    <rPh sb="21" eb="24">
      <t>リョウヨウヒ</t>
    </rPh>
    <rPh sb="25" eb="27">
      <t>シキュウ</t>
    </rPh>
    <rPh sb="27" eb="29">
      <t>ミコ</t>
    </rPh>
    <rPh sb="30" eb="31">
      <t>ガク</t>
    </rPh>
    <phoneticPr fontId="2"/>
  </si>
  <si>
    <t>（事例）所得区分が「一般」（１割負担）世帯の場合で、１ヵ月の夫婦の医療費（領収書）が下記の場合。</t>
    <rPh sb="1" eb="3">
      <t>ジレイ</t>
    </rPh>
    <rPh sb="37" eb="40">
      <t>リョウシュウショ</t>
    </rPh>
    <rPh sb="42" eb="44">
      <t>カキ</t>
    </rPh>
    <phoneticPr fontId="2"/>
  </si>
  <si>
    <t>・Ａ病院（外来）医療費　80,000円　　　一部負担金（自己負担額）　8,000円</t>
    <rPh sb="2" eb="4">
      <t>ビョウイン</t>
    </rPh>
    <rPh sb="5" eb="7">
      <t>ガイライ</t>
    </rPh>
    <rPh sb="8" eb="11">
      <t>イリョウヒ</t>
    </rPh>
    <rPh sb="18" eb="19">
      <t>エン</t>
    </rPh>
    <rPh sb="22" eb="24">
      <t>イチブ</t>
    </rPh>
    <rPh sb="24" eb="27">
      <t>フタンキン</t>
    </rPh>
    <rPh sb="28" eb="30">
      <t>ジコ</t>
    </rPh>
    <rPh sb="30" eb="32">
      <t>フタン</t>
    </rPh>
    <rPh sb="32" eb="33">
      <t>ガク</t>
    </rPh>
    <rPh sb="40" eb="41">
      <t>エン</t>
    </rPh>
    <phoneticPr fontId="2"/>
  </si>
  <si>
    <t>・Ｂ薬局（外来）医療費　30,000円　　　一部負担金（自己負担額）　3,000円</t>
    <rPh sb="2" eb="4">
      <t>ヤッキョク</t>
    </rPh>
    <rPh sb="5" eb="7">
      <t>ガイライ</t>
    </rPh>
    <rPh sb="8" eb="11">
      <t>イリョウヒ</t>
    </rPh>
    <rPh sb="18" eb="19">
      <t>エン</t>
    </rPh>
    <rPh sb="40" eb="41">
      <t>エン</t>
    </rPh>
    <phoneticPr fontId="2"/>
  </si>
  <si>
    <t>・Ｃ歯科（外来）医療費　90,000円　　　一部負担金（自己負担額）　9,000円</t>
    <rPh sb="2" eb="4">
      <t>シカ</t>
    </rPh>
    <rPh sb="5" eb="7">
      <t>ガイライ</t>
    </rPh>
    <rPh sb="8" eb="10">
      <t>イリョウ</t>
    </rPh>
    <rPh sb="10" eb="11">
      <t>ヒ</t>
    </rPh>
    <rPh sb="18" eb="19">
      <t>エン</t>
    </rPh>
    <rPh sb="40" eb="41">
      <t>エン</t>
    </rPh>
    <phoneticPr fontId="2"/>
  </si>
  <si>
    <t>・Ｄ病院（入院）医療費　1,000,000円　　一部負担金（自己負担額）　44,400円</t>
    <rPh sb="2" eb="4">
      <t>ビョウイン</t>
    </rPh>
    <rPh sb="5" eb="7">
      <t>ニュウイン</t>
    </rPh>
    <rPh sb="8" eb="11">
      <t>イリョウヒ</t>
    </rPh>
    <rPh sb="21" eb="22">
      <t>エン</t>
    </rPh>
    <rPh sb="43" eb="44">
      <t>エン</t>
    </rPh>
    <phoneticPr fontId="2"/>
  </si>
  <si>
    <t>※Ｄ病院では、月額負担上限額の44,400円が適用されています。</t>
    <rPh sb="2" eb="4">
      <t>ビョウイン</t>
    </rPh>
    <rPh sb="7" eb="9">
      <t>ゲツガク</t>
    </rPh>
    <rPh sb="9" eb="11">
      <t>フタン</t>
    </rPh>
    <rPh sb="11" eb="14">
      <t>ジョウゲンガク</t>
    </rPh>
    <rPh sb="21" eb="22">
      <t>エン</t>
    </rPh>
    <rPh sb="23" eb="25">
      <t>テキヨウ</t>
    </rPh>
    <phoneticPr fontId="2"/>
  </si>
  <si>
    <t>　　次に事例の入力手順を示しますので、参考としてご利用ください。</t>
    <rPh sb="2" eb="3">
      <t>ツギ</t>
    </rPh>
    <rPh sb="4" eb="6">
      <t>ジレイ</t>
    </rPh>
    <rPh sb="7" eb="9">
      <t>ニュウリョク</t>
    </rPh>
    <rPh sb="9" eb="11">
      <t>テジュン</t>
    </rPh>
    <rPh sb="12" eb="13">
      <t>シメ</t>
    </rPh>
    <rPh sb="19" eb="21">
      <t>サンコウ</t>
    </rPh>
    <rPh sb="25" eb="27">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</si>
</sst>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円&quot;"/>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KAJO_J明朝"/>
      <family val="1"/>
      <charset val="128"/>
    </font>
    <font>
      <b/>
      <sz val="11"/>
      <color theme="1"/>
      <name val="KAJO_J明朝"/>
      <family val="1"/>
      <charset val="128"/>
    </font>
    <font>
      <b/>
      <u/>
      <sz val="14"/>
      <color theme="1"/>
      <name val="KAJO_J明朝"/>
      <family val="1"/>
      <charset val="128"/>
    </font>
    <font>
      <sz val="11"/>
      <name val="KAJO_J明朝"/>
      <family val="1"/>
      <charset val="128"/>
    </font>
    <font>
      <u/>
      <sz val="11"/>
      <color theme="1"/>
      <name val="KAJO_J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0" fontId="3" fillId="0" borderId="0" xfId="0" applyFont="1" applyFill="1">
      <alignment vertical="center"/>
    </xf>
    <xf numFmtId="38" fontId="3" fillId="0" borderId="0" xfId="0" applyNumberFormat="1" applyFont="1" applyFill="1">
      <alignment vertical="center"/>
    </xf>
    <xf numFmtId="0" fontId="3" fillId="0" borderId="0" xfId="0" applyFont="1" applyFill="1" applyBorder="1">
      <alignment vertical="center"/>
    </xf>
    <xf numFmtId="38" fontId="3" fillId="0" borderId="0" xfId="1"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Fill="1" applyBorder="1" applyAlignment="1" applyProtection="1">
      <alignment horizontal="center" vertical="center"/>
      <protection locked="0"/>
    </xf>
    <xf numFmtId="0" fontId="3" fillId="0" borderId="0" xfId="0" applyFont="1" applyFill="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0" borderId="29" xfId="0" applyFont="1" applyFill="1" applyBorder="1" applyProtection="1">
      <alignment vertical="center"/>
      <protection locked="0"/>
    </xf>
    <xf numFmtId="0" fontId="3" fillId="0" borderId="30" xfId="0" applyFont="1" applyFill="1" applyBorder="1" applyProtection="1">
      <alignment vertical="center"/>
      <protection locked="0"/>
    </xf>
    <xf numFmtId="0" fontId="3" fillId="0" borderId="31" xfId="0" applyFont="1" applyFill="1" applyBorder="1" applyProtection="1">
      <alignment vertical="center"/>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Protection="1">
      <alignment vertical="center"/>
      <protection locked="0"/>
    </xf>
    <xf numFmtId="0" fontId="3" fillId="0" borderId="32" xfId="0" applyFont="1" applyFill="1" applyBorder="1" applyProtection="1">
      <alignment vertical="center"/>
      <protection locked="0"/>
    </xf>
    <xf numFmtId="0" fontId="3" fillId="0" borderId="34" xfId="0" applyFont="1" applyFill="1" applyBorder="1" applyProtection="1">
      <alignment vertical="center"/>
      <protection locked="0"/>
    </xf>
    <xf numFmtId="0" fontId="3" fillId="0" borderId="35" xfId="0" applyFont="1" applyFill="1" applyBorder="1" applyProtection="1">
      <alignment vertical="center"/>
      <protection locked="0"/>
    </xf>
    <xf numFmtId="0" fontId="3" fillId="0" borderId="36" xfId="0" applyFont="1" applyFill="1" applyBorder="1" applyProtection="1">
      <alignment vertical="center"/>
      <protection locked="0"/>
    </xf>
    <xf numFmtId="0" fontId="3" fillId="0" borderId="9" xfId="0" applyFont="1" applyFill="1" applyBorder="1" applyProtection="1">
      <alignment vertical="center"/>
      <protection locked="0"/>
    </xf>
    <xf numFmtId="0" fontId="3" fillId="0" borderId="39" xfId="0" applyFont="1" applyFill="1" applyBorder="1" applyProtection="1">
      <alignment vertical="center"/>
      <protection locked="0"/>
    </xf>
    <xf numFmtId="38" fontId="3" fillId="0" borderId="0" xfId="1" applyFont="1" applyFill="1" applyBorder="1" applyProtection="1">
      <alignment vertical="center"/>
      <protection locked="0"/>
    </xf>
    <xf numFmtId="38" fontId="3" fillId="0" borderId="0" xfId="0" applyNumberFormat="1" applyFont="1" applyFill="1" applyBorder="1" applyProtection="1">
      <alignment vertical="center"/>
      <protection locked="0"/>
    </xf>
    <xf numFmtId="0" fontId="4" fillId="0" borderId="0" xfId="0" applyFont="1" applyFill="1" applyProtection="1">
      <alignment vertical="center"/>
      <protection locked="0"/>
    </xf>
    <xf numFmtId="0" fontId="0" fillId="0" borderId="0" xfId="0" applyProtection="1">
      <alignment vertical="center"/>
      <protection locked="0"/>
    </xf>
    <xf numFmtId="0" fontId="3" fillId="0" borderId="0" xfId="0" applyFont="1" applyFill="1" applyAlignment="1" applyProtection="1">
      <alignment horizontal="center" vertical="center"/>
      <protection locked="0"/>
    </xf>
    <xf numFmtId="38" fontId="4" fillId="0" borderId="0" xfId="0" applyNumberFormat="1" applyFont="1" applyFill="1" applyAlignment="1" applyProtection="1">
      <alignment vertical="center"/>
      <protection locked="0"/>
    </xf>
    <xf numFmtId="176" fontId="5" fillId="0" borderId="0" xfId="0" applyNumberFormat="1" applyFont="1" applyFill="1" applyAlignment="1" applyProtection="1">
      <alignment vertical="center"/>
      <protection locked="0"/>
    </xf>
    <xf numFmtId="38" fontId="4" fillId="0" borderId="0" xfId="0" applyNumberFormat="1" applyFont="1" applyFill="1" applyProtection="1">
      <alignment vertical="center"/>
      <protection locked="0"/>
    </xf>
    <xf numFmtId="38" fontId="3" fillId="0" borderId="0" xfId="0" applyNumberFormat="1" applyFont="1" applyFill="1" applyProtection="1">
      <alignment vertical="center"/>
      <protection locked="0"/>
    </xf>
    <xf numFmtId="38" fontId="3" fillId="0" borderId="0" xfId="0" applyNumberFormat="1" applyFont="1" applyFill="1" applyAlignment="1" applyProtection="1">
      <alignment vertical="center"/>
      <protection locked="0"/>
    </xf>
    <xf numFmtId="38" fontId="3" fillId="0" borderId="0" xfId="1" applyFont="1" applyFill="1" applyAlignment="1" applyProtection="1">
      <alignment vertical="center"/>
      <protection locked="0"/>
    </xf>
    <xf numFmtId="38" fontId="3" fillId="0" borderId="0" xfId="1" applyFont="1" applyFill="1" applyProtection="1">
      <alignment vertical="center"/>
      <protection locked="0"/>
    </xf>
    <xf numFmtId="0" fontId="4" fillId="0" borderId="0" xfId="0" applyFont="1" applyFill="1">
      <alignment vertical="center"/>
    </xf>
    <xf numFmtId="176" fontId="3" fillId="0" borderId="0" xfId="0" applyNumberFormat="1" applyFont="1" applyFill="1" applyBorder="1" applyAlignment="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shrinkToFit="1"/>
    </xf>
    <xf numFmtId="176" fontId="3" fillId="0" borderId="0" xfId="0" applyNumberFormat="1" applyFont="1" applyFill="1" applyBorder="1" applyAlignment="1">
      <alignment horizontal="right" vertical="center"/>
    </xf>
    <xf numFmtId="0" fontId="3" fillId="0" borderId="0" xfId="0" applyFont="1">
      <alignment vertical="center"/>
    </xf>
    <xf numFmtId="0" fontId="4" fillId="0" borderId="0" xfId="0" applyFont="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32" xfId="0" applyFont="1" applyFill="1" applyBorder="1">
      <alignment vertical="center"/>
    </xf>
    <xf numFmtId="0" fontId="3" fillId="0" borderId="33" xfId="0" applyFont="1" applyFill="1" applyBorder="1">
      <alignment vertical="center"/>
    </xf>
    <xf numFmtId="38" fontId="3" fillId="0" borderId="0" xfId="0" applyNumberFormat="1" applyFont="1" applyFill="1" applyBorder="1">
      <alignment vertical="center"/>
    </xf>
    <xf numFmtId="0" fontId="4" fillId="0" borderId="0" xfId="0" applyFont="1" applyFill="1" applyBorder="1">
      <alignment vertical="center"/>
    </xf>
    <xf numFmtId="0" fontId="3" fillId="0" borderId="34" xfId="0" applyFont="1" applyFill="1" applyBorder="1">
      <alignment vertical="center"/>
    </xf>
    <xf numFmtId="0" fontId="3" fillId="0" borderId="35" xfId="0" applyFont="1" applyFill="1" applyBorder="1">
      <alignment vertical="center"/>
    </xf>
    <xf numFmtId="0" fontId="3" fillId="0" borderId="36" xfId="0" applyFont="1" applyFill="1" applyBorder="1">
      <alignment vertical="center"/>
    </xf>
    <xf numFmtId="0" fontId="3" fillId="0" borderId="0" xfId="0" applyFont="1" applyFill="1" applyBorder="1" applyAlignment="1" applyProtection="1">
      <alignment horizontal="center" vertical="center"/>
      <protection locked="0"/>
    </xf>
    <xf numFmtId="38" fontId="3" fillId="3" borderId="4" xfId="1" applyFont="1" applyFill="1" applyBorder="1" applyAlignment="1" applyProtection="1">
      <alignment vertical="center"/>
      <protection locked="0"/>
    </xf>
    <xf numFmtId="38" fontId="3" fillId="3" borderId="5" xfId="1" applyFont="1" applyFill="1" applyBorder="1" applyAlignment="1" applyProtection="1">
      <alignment vertical="center"/>
      <protection locked="0"/>
    </xf>
    <xf numFmtId="38" fontId="3" fillId="3" borderId="14"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0" fontId="3" fillId="0" borderId="20" xfId="0" applyFont="1" applyFill="1" applyBorder="1" applyAlignment="1">
      <alignment vertical="center"/>
    </xf>
    <xf numFmtId="0" fontId="3" fillId="0" borderId="9" xfId="0"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0" fontId="3" fillId="3" borderId="2"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38" fontId="3" fillId="3" borderId="2" xfId="1" applyFont="1" applyFill="1" applyBorder="1" applyAlignment="1" applyProtection="1">
      <alignment vertical="center"/>
      <protection locked="0"/>
    </xf>
    <xf numFmtId="38" fontId="3" fillId="3" borderId="3" xfId="1" applyFont="1" applyFill="1" applyBorder="1" applyAlignment="1" applyProtection="1">
      <alignment vertical="center"/>
      <protection locked="0"/>
    </xf>
    <xf numFmtId="38" fontId="3" fillId="3" borderId="23" xfId="1" applyFont="1" applyFill="1" applyBorder="1" applyAlignment="1" applyProtection="1">
      <alignment vertical="center"/>
      <protection locked="0"/>
    </xf>
    <xf numFmtId="38" fontId="3" fillId="3" borderId="24" xfId="1" applyFont="1" applyFill="1" applyBorder="1" applyAlignment="1" applyProtection="1">
      <alignment vertical="center"/>
      <protection locked="0"/>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3" borderId="6"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38" fontId="3" fillId="3" borderId="6" xfId="1" applyFont="1" applyFill="1" applyBorder="1" applyAlignment="1" applyProtection="1">
      <alignment vertical="center"/>
      <protection locked="0"/>
    </xf>
    <xf numFmtId="38" fontId="3" fillId="3" borderId="7" xfId="1" applyFont="1" applyFill="1" applyBorder="1" applyAlignment="1" applyProtection="1">
      <alignment vertical="center"/>
      <protection locked="0"/>
    </xf>
    <xf numFmtId="38" fontId="3" fillId="3" borderId="8" xfId="1" applyFont="1" applyFill="1" applyBorder="1" applyAlignment="1" applyProtection="1">
      <alignment vertical="center"/>
      <protection locked="0"/>
    </xf>
    <xf numFmtId="176" fontId="3" fillId="0" borderId="37" xfId="0" applyNumberFormat="1" applyFont="1" applyFill="1" applyBorder="1" applyAlignment="1">
      <alignment vertical="center"/>
    </xf>
    <xf numFmtId="176" fontId="3" fillId="0" borderId="38" xfId="0" applyNumberFormat="1" applyFont="1" applyFill="1" applyBorder="1" applyAlignment="1">
      <alignment vertical="center"/>
    </xf>
    <xf numFmtId="38" fontId="3" fillId="3" borderId="28" xfId="1" applyFont="1" applyFill="1" applyBorder="1" applyAlignment="1" applyProtection="1">
      <alignment vertical="center"/>
      <protection locked="0"/>
    </xf>
    <xf numFmtId="38" fontId="3" fillId="3" borderId="22" xfId="1" applyFont="1" applyFill="1" applyBorder="1" applyAlignment="1" applyProtection="1">
      <alignment vertical="center"/>
      <protection locked="0"/>
    </xf>
    <xf numFmtId="0" fontId="3" fillId="0" borderId="21" xfId="0" applyFont="1" applyFill="1" applyBorder="1" applyAlignment="1">
      <alignment vertical="center"/>
    </xf>
    <xf numFmtId="38" fontId="3" fillId="0" borderId="16" xfId="1" applyFont="1" applyFill="1" applyBorder="1" applyAlignment="1">
      <alignment vertical="center"/>
    </xf>
    <xf numFmtId="38" fontId="3" fillId="0" borderId="13" xfId="1" applyFont="1" applyFill="1" applyBorder="1" applyAlignment="1">
      <alignment vertical="center"/>
    </xf>
    <xf numFmtId="0" fontId="3" fillId="3" borderId="4"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38" fontId="3" fillId="3" borderId="26" xfId="1" applyFont="1" applyFill="1" applyBorder="1" applyAlignment="1" applyProtection="1">
      <alignment vertical="center"/>
      <protection locked="0"/>
    </xf>
    <xf numFmtId="38" fontId="3" fillId="3" borderId="25" xfId="1" applyFont="1" applyFill="1" applyBorder="1" applyAlignment="1" applyProtection="1">
      <alignment vertical="center"/>
      <protection locked="0"/>
    </xf>
    <xf numFmtId="0" fontId="3" fillId="0" borderId="16" xfId="0" applyFont="1" applyFill="1" applyBorder="1" applyAlignment="1">
      <alignment horizontal="center" vertical="center" shrinkToFit="1"/>
    </xf>
    <xf numFmtId="38" fontId="3" fillId="3" borderId="15" xfId="1" applyFont="1" applyFill="1" applyBorder="1" applyAlignment="1" applyProtection="1">
      <alignment vertical="center"/>
      <protection locked="0"/>
    </xf>
    <xf numFmtId="38" fontId="3" fillId="3" borderId="27" xfId="1" applyFont="1" applyFill="1" applyBorder="1" applyAlignment="1" applyProtection="1">
      <alignment vertical="center"/>
      <protection locked="0"/>
    </xf>
    <xf numFmtId="38" fontId="7" fillId="0" borderId="0" xfId="0" applyNumberFormat="1" applyFont="1" applyFill="1" applyAlignment="1" applyProtection="1">
      <alignment vertical="center"/>
      <protection locked="0"/>
    </xf>
    <xf numFmtId="38" fontId="3" fillId="0" borderId="0" xfId="1" applyFont="1" applyFill="1" applyAlignment="1" applyProtection="1">
      <alignment vertical="center"/>
      <protection locked="0"/>
    </xf>
    <xf numFmtId="176" fontId="5" fillId="0" borderId="0" xfId="0" applyNumberFormat="1" applyFont="1" applyFill="1" applyAlignment="1" applyProtection="1">
      <alignment vertical="center" shrinkToFit="1"/>
      <protection locked="0"/>
    </xf>
    <xf numFmtId="0" fontId="3" fillId="0" borderId="0" xfId="0" applyFont="1" applyFill="1" applyAlignment="1" applyProtection="1">
      <alignment horizontal="center" vertical="center"/>
      <protection locked="0"/>
    </xf>
    <xf numFmtId="38" fontId="3" fillId="2" borderId="14" xfId="1" applyFont="1" applyFill="1" applyBorder="1" applyAlignment="1" applyProtection="1">
      <alignment vertical="center"/>
      <protection locked="0"/>
    </xf>
    <xf numFmtId="38" fontId="3" fillId="2" borderId="19" xfId="1" applyFont="1" applyFill="1" applyBorder="1" applyAlignment="1" applyProtection="1">
      <alignment vertical="center"/>
      <protection locked="0"/>
    </xf>
    <xf numFmtId="38" fontId="3" fillId="0" borderId="0" xfId="1" applyNumberFormat="1" applyFont="1" applyFill="1" applyAlignment="1" applyProtection="1">
      <alignment vertical="center"/>
      <protection locked="0"/>
    </xf>
    <xf numFmtId="38" fontId="3" fillId="2" borderId="20" xfId="1" applyFont="1" applyFill="1" applyBorder="1" applyAlignment="1" applyProtection="1">
      <alignment vertical="center"/>
      <protection locked="0"/>
    </xf>
    <xf numFmtId="38" fontId="3" fillId="2" borderId="21" xfId="1" applyFont="1" applyFill="1" applyBorder="1" applyAlignment="1" applyProtection="1">
      <alignment vertical="center"/>
      <protection locked="0"/>
    </xf>
    <xf numFmtId="38" fontId="3" fillId="2" borderId="23" xfId="1" applyFont="1" applyFill="1" applyBorder="1" applyAlignment="1" applyProtection="1">
      <alignment vertical="center"/>
      <protection locked="0"/>
    </xf>
    <xf numFmtId="38" fontId="3" fillId="2" borderId="24" xfId="1" applyFont="1" applyFill="1" applyBorder="1" applyAlignment="1" applyProtection="1">
      <alignment vertical="center"/>
      <protection locked="0"/>
    </xf>
    <xf numFmtId="38" fontId="3" fillId="0" borderId="0" xfId="0" applyNumberFormat="1" applyFont="1" applyFill="1" applyAlignment="1" applyProtection="1">
      <alignment vertical="center"/>
      <protection locked="0"/>
    </xf>
    <xf numFmtId="0" fontId="3" fillId="2" borderId="0" xfId="0" applyFont="1" applyFill="1" applyAlignment="1" applyProtection="1">
      <alignment horizontal="center" vertical="center" shrinkToFit="1"/>
      <protection locked="0"/>
    </xf>
    <xf numFmtId="38" fontId="3" fillId="2"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3" fillId="0" borderId="0" xfId="1" applyNumberFormat="1" applyFont="1" applyFill="1" applyAlignment="1" applyProtection="1">
      <alignment vertical="center"/>
      <protection locked="0"/>
    </xf>
    <xf numFmtId="1" fontId="3" fillId="0" borderId="0" xfId="0" applyNumberFormat="1" applyFont="1" applyFill="1" applyAlignment="1" applyProtection="1">
      <alignment vertical="center"/>
      <protection locked="0"/>
    </xf>
    <xf numFmtId="38" fontId="6" fillId="0" borderId="0" xfId="0" applyNumberFormat="1" applyFont="1" applyFill="1" applyAlignme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38" fontId="3" fillId="2" borderId="6" xfId="1" applyFont="1" applyFill="1" applyBorder="1" applyAlignment="1" applyProtection="1">
      <alignment vertical="center"/>
      <protection locked="0"/>
    </xf>
    <xf numFmtId="38" fontId="3" fillId="2" borderId="7" xfId="1" applyFont="1" applyFill="1" applyBorder="1" applyAlignment="1" applyProtection="1">
      <alignment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176" fontId="5" fillId="0" borderId="0" xfId="0" applyNumberFormat="1" applyFont="1" applyFill="1" applyAlignment="1" applyProtection="1">
      <alignment vertical="center"/>
      <protection locked="0"/>
    </xf>
    <xf numFmtId="0" fontId="3" fillId="0" borderId="0" xfId="0" applyFont="1" applyFill="1" applyBorder="1" applyAlignment="1" applyProtection="1">
      <alignment horizontal="center" vertical="center"/>
      <protection locked="0"/>
    </xf>
    <xf numFmtId="38" fontId="3" fillId="2" borderId="15" xfId="1" applyFont="1" applyFill="1" applyBorder="1" applyAlignment="1" applyProtection="1">
      <alignment vertical="center"/>
      <protection locked="0"/>
    </xf>
    <xf numFmtId="38" fontId="3" fillId="2" borderId="18" xfId="1" applyFont="1" applyFill="1" applyBorder="1" applyAlignment="1" applyProtection="1">
      <alignment vertical="center"/>
      <protection locked="0"/>
    </xf>
    <xf numFmtId="176" fontId="3" fillId="0" borderId="37" xfId="0" applyNumberFormat="1" applyFont="1" applyFill="1" applyBorder="1" applyAlignment="1">
      <alignment horizontal="right" vertical="center"/>
    </xf>
    <xf numFmtId="176" fontId="3" fillId="0" borderId="38"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19049</xdr:colOff>
      <xdr:row>16</xdr:row>
      <xdr:rowOff>76201</xdr:rowOff>
    </xdr:from>
    <xdr:to>
      <xdr:col>15</xdr:col>
      <xdr:colOff>247649</xdr:colOff>
      <xdr:row>19</xdr:row>
      <xdr:rowOff>152401</xdr:rowOff>
    </xdr:to>
    <xdr:sp macro="" textlink="">
      <xdr:nvSpPr>
        <xdr:cNvPr id="3" name="角丸四角形吹き出し 2"/>
        <xdr:cNvSpPr/>
      </xdr:nvSpPr>
      <xdr:spPr>
        <a:xfrm>
          <a:off x="4562474" y="3562351"/>
          <a:ext cx="2752725" cy="819150"/>
        </a:xfrm>
        <a:prstGeom prst="wedgeRoundRectCallout">
          <a:avLst>
            <a:gd name="adj1" fmla="val 32766"/>
            <a:gd name="adj2" fmla="val 7913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該当の負担割合のセルにカーソルを合わせ、タブから○を選んでください。</a:t>
          </a:r>
          <a:endParaRPr kumimoji="1" lang="en-US" altLang="ja-JP" sz="1100">
            <a:solidFill>
              <a:schemeClr val="tx1"/>
            </a:solidFill>
          </a:endParaRPr>
        </a:p>
        <a:p>
          <a:pPr algn="l"/>
          <a:r>
            <a:rPr kumimoji="1" lang="ja-JP" altLang="en-US" sz="1100">
              <a:solidFill>
                <a:schemeClr val="tx1"/>
              </a:solidFill>
            </a:rPr>
            <a:t>今回は事例のとおり</a:t>
          </a:r>
          <a:r>
            <a:rPr kumimoji="1" lang="en-US" altLang="ja-JP" sz="1100">
              <a:solidFill>
                <a:schemeClr val="tx1"/>
              </a:solidFill>
            </a:rPr>
            <a:t>『</a:t>
          </a:r>
          <a:r>
            <a:rPr kumimoji="1" lang="ja-JP" altLang="en-US" sz="1100">
              <a:solidFill>
                <a:schemeClr val="tx1"/>
              </a:solidFill>
            </a:rPr>
            <a:t>１割</a:t>
          </a:r>
          <a:r>
            <a:rPr kumimoji="1" lang="en-US" altLang="ja-JP" sz="1100">
              <a:solidFill>
                <a:schemeClr val="tx1"/>
              </a:solidFill>
            </a:rPr>
            <a:t>』</a:t>
          </a:r>
          <a:r>
            <a:rPr kumimoji="1" lang="ja-JP" altLang="en-US" sz="1100">
              <a:solidFill>
                <a:schemeClr val="tx1"/>
              </a:solidFill>
            </a:rPr>
            <a:t>を選びます。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4</xdr:col>
      <xdr:colOff>371476</xdr:colOff>
      <xdr:row>25</xdr:row>
      <xdr:rowOff>57151</xdr:rowOff>
    </xdr:from>
    <xdr:to>
      <xdr:col>12</xdr:col>
      <xdr:colOff>85726</xdr:colOff>
      <xdr:row>29</xdr:row>
      <xdr:rowOff>190501</xdr:rowOff>
    </xdr:to>
    <xdr:sp macro="" textlink="">
      <xdr:nvSpPr>
        <xdr:cNvPr id="4" name="角丸四角形吹き出し 3"/>
        <xdr:cNvSpPr/>
      </xdr:nvSpPr>
      <xdr:spPr>
        <a:xfrm>
          <a:off x="2124076" y="8877301"/>
          <a:ext cx="3752850" cy="1047750"/>
        </a:xfrm>
        <a:prstGeom prst="wedgeRoundRectCallout">
          <a:avLst>
            <a:gd name="adj1" fmla="val 66766"/>
            <a:gd name="adj2" fmla="val -3639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該当の所得区分のセルにカーソルを合わせ、タブから○を選んでください。所得区分が、不明な場合は、別途お問い合わせください。</a:t>
          </a:r>
          <a:endParaRPr kumimoji="1" lang="en-US" altLang="ja-JP" sz="1100">
            <a:solidFill>
              <a:schemeClr val="tx1"/>
            </a:solidFill>
          </a:endParaRPr>
        </a:p>
        <a:p>
          <a:pPr algn="l"/>
          <a:r>
            <a:rPr kumimoji="1" lang="ja-JP" altLang="en-US" sz="1100">
              <a:solidFill>
                <a:schemeClr val="tx1"/>
              </a:solidFill>
            </a:rPr>
            <a:t>今回は事例のとおり</a:t>
          </a:r>
          <a:r>
            <a:rPr kumimoji="1" lang="en-US" altLang="ja-JP" sz="1100">
              <a:solidFill>
                <a:schemeClr val="tx1"/>
              </a:solidFill>
            </a:rPr>
            <a:t>『</a:t>
          </a:r>
          <a:r>
            <a:rPr kumimoji="1" lang="ja-JP" altLang="en-US" sz="1100">
              <a:solidFill>
                <a:schemeClr val="tx1"/>
              </a:solidFill>
            </a:rPr>
            <a:t>一般</a:t>
          </a:r>
          <a:r>
            <a:rPr kumimoji="1" lang="en-US" altLang="ja-JP" sz="1100">
              <a:solidFill>
                <a:schemeClr val="tx1"/>
              </a:solidFill>
            </a:rPr>
            <a:t>』</a:t>
          </a:r>
          <a:r>
            <a:rPr kumimoji="1" lang="ja-JP" altLang="en-US" sz="1100">
              <a:solidFill>
                <a:schemeClr val="tx1"/>
              </a:solidFill>
            </a:rPr>
            <a:t>を選びます。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104775</xdr:colOff>
      <xdr:row>32</xdr:row>
      <xdr:rowOff>190500</xdr:rowOff>
    </xdr:from>
    <xdr:to>
      <xdr:col>14</xdr:col>
      <xdr:colOff>304800</xdr:colOff>
      <xdr:row>39</xdr:row>
      <xdr:rowOff>133350</xdr:rowOff>
    </xdr:to>
    <xdr:sp macro="" textlink="">
      <xdr:nvSpPr>
        <xdr:cNvPr id="5" name="角丸四角形吹き出し 4"/>
        <xdr:cNvSpPr/>
      </xdr:nvSpPr>
      <xdr:spPr>
        <a:xfrm>
          <a:off x="342900" y="7391400"/>
          <a:ext cx="6762750" cy="1543050"/>
        </a:xfrm>
        <a:prstGeom prst="wedgeRoundRectCallout">
          <a:avLst>
            <a:gd name="adj1" fmla="val -34564"/>
            <a:gd name="adj2" fmla="val 6635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お手元にお持ちの病院等の領収書の情報を、被保険者ごとに診療月単位で入力します。</a:t>
          </a:r>
          <a:endParaRPr kumimoji="1" lang="en-US" altLang="ja-JP" sz="1100">
            <a:solidFill>
              <a:schemeClr val="tx1"/>
            </a:solidFill>
          </a:endParaRPr>
        </a:p>
        <a:p>
          <a:pPr algn="l"/>
          <a:r>
            <a:rPr kumimoji="1" lang="ja-JP" altLang="en-US" sz="1100">
              <a:solidFill>
                <a:schemeClr val="tx1"/>
              </a:solidFill>
            </a:rPr>
            <a:t>①入院分または、外来分（通院）を入力します。</a:t>
          </a:r>
          <a:endParaRPr kumimoji="1" lang="en-US" altLang="ja-JP" sz="1100">
            <a:solidFill>
              <a:schemeClr val="tx1"/>
            </a:solidFill>
          </a:endParaRPr>
        </a:p>
        <a:p>
          <a:pPr algn="l"/>
          <a:r>
            <a:rPr kumimoji="1" lang="ja-JP" altLang="en-US" sz="1100">
              <a:solidFill>
                <a:schemeClr val="tx1"/>
              </a:solidFill>
            </a:rPr>
            <a:t>②総医療費を入力します。（領収書が点数表示の場合は、点数</a:t>
          </a:r>
          <a:r>
            <a:rPr kumimoji="1" lang="en-US" altLang="ja-JP" sz="1100">
              <a:solidFill>
                <a:schemeClr val="tx1"/>
              </a:solidFill>
            </a:rPr>
            <a:t>×</a:t>
          </a:r>
          <a:r>
            <a:rPr kumimoji="1" lang="ja-JP" altLang="en-US" sz="1100">
              <a:solidFill>
                <a:schemeClr val="tx1"/>
              </a:solidFill>
            </a:rPr>
            <a:t>１０の値を入力してください。）</a:t>
          </a:r>
          <a:endParaRPr kumimoji="1" lang="en-US" altLang="ja-JP" sz="1100">
            <a:solidFill>
              <a:schemeClr val="tx1"/>
            </a:solidFill>
          </a:endParaRPr>
        </a:p>
        <a:p>
          <a:pPr algn="l"/>
          <a:r>
            <a:rPr kumimoji="1" lang="ja-JP" altLang="en-US" sz="1100">
              <a:solidFill>
                <a:schemeClr val="tx1"/>
              </a:solidFill>
            </a:rPr>
            <a:t>③一部負担金額（自己負担額）を入力します。（</a:t>
          </a:r>
          <a:r>
            <a:rPr kumimoji="1" lang="ja-JP" altLang="en-US" sz="1100" b="1">
              <a:solidFill>
                <a:schemeClr val="tx1"/>
              </a:solidFill>
            </a:rPr>
            <a:t>入院の場合、食事代や差額ベット代は高額療養費の算定に含みませんので入力にご注意ください。）</a:t>
          </a:r>
          <a:endParaRPr kumimoji="1" lang="en-US" altLang="ja-JP" sz="1100" b="1">
            <a:solidFill>
              <a:schemeClr val="tx1"/>
            </a:solidFill>
          </a:endParaRPr>
        </a:p>
        <a:p>
          <a:pPr algn="l"/>
          <a:r>
            <a:rPr kumimoji="1" lang="ja-JP" altLang="en-US" sz="1100">
              <a:solidFill>
                <a:schemeClr val="tx1"/>
              </a:solidFill>
            </a:rPr>
            <a:t>今回は事例のとおり入力します。</a:t>
          </a:r>
        </a:p>
      </xdr:txBody>
    </xdr:sp>
    <xdr:clientData/>
  </xdr:twoCellAnchor>
  <xdr:twoCellAnchor>
    <xdr:from>
      <xdr:col>1</xdr:col>
      <xdr:colOff>76200</xdr:colOff>
      <xdr:row>54</xdr:row>
      <xdr:rowOff>152400</xdr:rowOff>
    </xdr:from>
    <xdr:to>
      <xdr:col>8</xdr:col>
      <xdr:colOff>66675</xdr:colOff>
      <xdr:row>57</xdr:row>
      <xdr:rowOff>95250</xdr:rowOff>
    </xdr:to>
    <xdr:sp macro="" textlink="">
      <xdr:nvSpPr>
        <xdr:cNvPr id="6" name="角丸四角形吹き出し 5"/>
        <xdr:cNvSpPr/>
      </xdr:nvSpPr>
      <xdr:spPr>
        <a:xfrm>
          <a:off x="76200" y="11925300"/>
          <a:ext cx="3524250" cy="628650"/>
        </a:xfrm>
        <a:prstGeom prst="wedgeRoundRectCallout">
          <a:avLst>
            <a:gd name="adj1" fmla="val 48208"/>
            <a:gd name="adj2" fmla="val 79517"/>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入力情報に基づき、被保険者ごとの高額療養費が自動で算定されますのでご確認ください。</a:t>
          </a:r>
        </a:p>
      </xdr:txBody>
    </xdr:sp>
    <xdr:clientData/>
  </xdr:twoCellAnchor>
  <xdr:twoCellAnchor>
    <xdr:from>
      <xdr:col>1</xdr:col>
      <xdr:colOff>142875</xdr:colOff>
      <xdr:row>60</xdr:row>
      <xdr:rowOff>219074</xdr:rowOff>
    </xdr:from>
    <xdr:to>
      <xdr:col>8</xdr:col>
      <xdr:colOff>133350</xdr:colOff>
      <xdr:row>63</xdr:row>
      <xdr:rowOff>152399</xdr:rowOff>
    </xdr:to>
    <xdr:sp macro="" textlink="">
      <xdr:nvSpPr>
        <xdr:cNvPr id="7" name="角丸四角形吹き出し 6"/>
        <xdr:cNvSpPr/>
      </xdr:nvSpPr>
      <xdr:spPr>
        <a:xfrm>
          <a:off x="381000" y="16354424"/>
          <a:ext cx="3524250" cy="619125"/>
        </a:xfrm>
        <a:prstGeom prst="wedgeRoundRectCallout">
          <a:avLst>
            <a:gd name="adj1" fmla="val 63884"/>
            <a:gd name="adj2" fmla="val 5987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入力情報に基づき、世帯単位での高額療養費も表示されます。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2"/>
  <sheetViews>
    <sheetView topLeftCell="A7" zoomScaleNormal="100" workbookViewId="0">
      <selection activeCell="L20" sqref="L20:M20"/>
    </sheetView>
  </sheetViews>
  <sheetFormatPr defaultRowHeight="13.5" x14ac:dyDescent="0.15"/>
  <cols>
    <col min="1" max="16" width="6.625" style="1" customWidth="1"/>
    <col min="17" max="16384" width="9" style="1"/>
  </cols>
  <sheetData>
    <row r="1" spans="1:16" ht="18" customHeight="1" x14ac:dyDescent="0.15"/>
    <row r="2" spans="1:16" ht="18" customHeight="1" x14ac:dyDescent="0.15">
      <c r="A2" s="1" t="s">
        <v>24</v>
      </c>
      <c r="B2" s="1" t="s">
        <v>44</v>
      </c>
    </row>
    <row r="3" spans="1:16" ht="18" customHeight="1" x14ac:dyDescent="0.15">
      <c r="B3" s="1" t="s">
        <v>50</v>
      </c>
      <c r="I3" s="6"/>
      <c r="J3" s="6"/>
      <c r="K3" s="6"/>
      <c r="L3" s="6"/>
      <c r="N3" s="6"/>
    </row>
    <row r="4" spans="1:16" ht="18" customHeight="1" x14ac:dyDescent="0.15">
      <c r="I4" s="6"/>
      <c r="J4" s="6"/>
      <c r="K4" s="6"/>
      <c r="M4" s="7" t="s">
        <v>26</v>
      </c>
      <c r="N4" s="13"/>
    </row>
    <row r="5" spans="1:16" ht="18" customHeight="1" x14ac:dyDescent="0.15">
      <c r="I5" s="6"/>
      <c r="J5" s="6"/>
      <c r="K5" s="6"/>
      <c r="M5" s="7" t="s">
        <v>27</v>
      </c>
      <c r="N5" s="13"/>
      <c r="O5" s="6"/>
      <c r="P5" s="12"/>
    </row>
    <row r="6" spans="1:16" ht="18" customHeight="1" x14ac:dyDescent="0.15"/>
    <row r="7" spans="1:16" ht="18" customHeight="1" x14ac:dyDescent="0.15">
      <c r="A7" s="1" t="s">
        <v>25</v>
      </c>
      <c r="B7" s="1" t="s">
        <v>46</v>
      </c>
    </row>
    <row r="8" spans="1:16" ht="18" customHeight="1" x14ac:dyDescent="0.15">
      <c r="M8" s="8" t="s">
        <v>40</v>
      </c>
      <c r="N8" s="13"/>
    </row>
    <row r="9" spans="1:16" ht="18" customHeight="1" x14ac:dyDescent="0.15">
      <c r="M9" s="8" t="s">
        <v>41</v>
      </c>
      <c r="N9" s="13"/>
      <c r="O9" s="6"/>
      <c r="P9" s="12"/>
    </row>
    <row r="10" spans="1:16" ht="18" customHeight="1" x14ac:dyDescent="0.15">
      <c r="M10" s="8" t="s">
        <v>42</v>
      </c>
      <c r="N10" s="13"/>
      <c r="O10" s="6"/>
      <c r="P10" s="12"/>
    </row>
    <row r="11" spans="1:16" ht="18" customHeight="1" x14ac:dyDescent="0.15"/>
    <row r="12" spans="1:16" ht="18" customHeight="1" x14ac:dyDescent="0.15">
      <c r="A12" s="1" t="s">
        <v>43</v>
      </c>
      <c r="I12" s="5"/>
    </row>
    <row r="13" spans="1:16" ht="18" customHeight="1" x14ac:dyDescent="0.15">
      <c r="I13" s="5"/>
    </row>
    <row r="14" spans="1:16" ht="18" customHeight="1" x14ac:dyDescent="0.15">
      <c r="A14" s="1" t="s">
        <v>0</v>
      </c>
      <c r="H14" s="1" t="s">
        <v>1</v>
      </c>
      <c r="J14" s="3"/>
      <c r="K14" s="3"/>
    </row>
    <row r="15" spans="1:16" ht="18" customHeight="1" x14ac:dyDescent="0.15">
      <c r="A15" s="69" t="s">
        <v>2</v>
      </c>
      <c r="B15" s="70"/>
      <c r="C15" s="69" t="s">
        <v>3</v>
      </c>
      <c r="D15" s="70"/>
      <c r="E15" s="90" t="s">
        <v>4</v>
      </c>
      <c r="F15" s="73"/>
      <c r="H15" s="69" t="s">
        <v>2</v>
      </c>
      <c r="I15" s="70"/>
      <c r="J15" s="69" t="s">
        <v>3</v>
      </c>
      <c r="K15" s="71"/>
      <c r="L15" s="72" t="s">
        <v>4</v>
      </c>
      <c r="M15" s="73"/>
    </row>
    <row r="16" spans="1:16" ht="18" customHeight="1" x14ac:dyDescent="0.15">
      <c r="A16" s="74"/>
      <c r="B16" s="75"/>
      <c r="C16" s="91"/>
      <c r="D16" s="92"/>
      <c r="E16" s="76"/>
      <c r="F16" s="77"/>
      <c r="H16" s="74"/>
      <c r="I16" s="75"/>
      <c r="J16" s="76"/>
      <c r="K16" s="77"/>
      <c r="L16" s="78"/>
      <c r="M16" s="77"/>
    </row>
    <row r="17" spans="1:16" ht="18" customHeight="1" x14ac:dyDescent="0.15">
      <c r="A17" s="74"/>
      <c r="B17" s="75"/>
      <c r="C17" s="67"/>
      <c r="D17" s="89"/>
      <c r="E17" s="76"/>
      <c r="F17" s="77"/>
      <c r="H17" s="63"/>
      <c r="I17" s="64"/>
      <c r="J17" s="65"/>
      <c r="K17" s="66"/>
      <c r="L17" s="67"/>
      <c r="M17" s="68"/>
    </row>
    <row r="18" spans="1:16" ht="18" customHeight="1" x14ac:dyDescent="0.15">
      <c r="A18" s="74"/>
      <c r="B18" s="75"/>
      <c r="C18" s="67"/>
      <c r="D18" s="89"/>
      <c r="E18" s="76"/>
      <c r="F18" s="77"/>
      <c r="H18" s="63"/>
      <c r="I18" s="64"/>
      <c r="J18" s="65"/>
      <c r="K18" s="66"/>
      <c r="L18" s="67"/>
      <c r="M18" s="68"/>
    </row>
    <row r="19" spans="1:16" ht="18" customHeight="1" x14ac:dyDescent="0.15">
      <c r="A19" s="74"/>
      <c r="B19" s="75"/>
      <c r="C19" s="67"/>
      <c r="D19" s="89"/>
      <c r="E19" s="76"/>
      <c r="F19" s="77"/>
      <c r="H19" s="63"/>
      <c r="I19" s="64"/>
      <c r="J19" s="65"/>
      <c r="K19" s="66"/>
      <c r="L19" s="67"/>
      <c r="M19" s="68"/>
    </row>
    <row r="20" spans="1:16" ht="18" customHeight="1" x14ac:dyDescent="0.15">
      <c r="A20" s="74"/>
      <c r="B20" s="75"/>
      <c r="C20" s="67"/>
      <c r="D20" s="89"/>
      <c r="E20" s="76"/>
      <c r="F20" s="77"/>
      <c r="H20" s="63"/>
      <c r="I20" s="64"/>
      <c r="J20" s="65"/>
      <c r="K20" s="66"/>
      <c r="L20" s="67"/>
      <c r="M20" s="68"/>
    </row>
    <row r="21" spans="1:16" ht="18" customHeight="1" x14ac:dyDescent="0.15">
      <c r="A21" s="74"/>
      <c r="B21" s="75"/>
      <c r="C21" s="67"/>
      <c r="D21" s="89"/>
      <c r="E21" s="76"/>
      <c r="F21" s="77"/>
      <c r="H21" s="63"/>
      <c r="I21" s="64"/>
      <c r="J21" s="65"/>
      <c r="K21" s="66"/>
      <c r="L21" s="67"/>
      <c r="M21" s="68"/>
    </row>
    <row r="22" spans="1:16" ht="18" customHeight="1" x14ac:dyDescent="0.15">
      <c r="A22" s="74"/>
      <c r="B22" s="75"/>
      <c r="C22" s="67"/>
      <c r="D22" s="89"/>
      <c r="E22" s="76"/>
      <c r="F22" s="77"/>
      <c r="H22" s="63"/>
      <c r="I22" s="64"/>
      <c r="J22" s="65"/>
      <c r="K22" s="66"/>
      <c r="L22" s="67"/>
      <c r="M22" s="68"/>
    </row>
    <row r="23" spans="1:16" ht="18" customHeight="1" x14ac:dyDescent="0.15">
      <c r="A23" s="74"/>
      <c r="B23" s="75"/>
      <c r="C23" s="67"/>
      <c r="D23" s="89"/>
      <c r="E23" s="76"/>
      <c r="F23" s="77"/>
      <c r="H23" s="63"/>
      <c r="I23" s="64"/>
      <c r="J23" s="65"/>
      <c r="K23" s="66"/>
      <c r="L23" s="67"/>
      <c r="M23" s="68"/>
    </row>
    <row r="24" spans="1:16" ht="18" customHeight="1" x14ac:dyDescent="0.15">
      <c r="A24" s="74"/>
      <c r="B24" s="75"/>
      <c r="C24" s="67"/>
      <c r="D24" s="89"/>
      <c r="E24" s="76"/>
      <c r="F24" s="77"/>
      <c r="H24" s="63"/>
      <c r="I24" s="64"/>
      <c r="J24" s="65"/>
      <c r="K24" s="66"/>
      <c r="L24" s="67"/>
      <c r="M24" s="68"/>
    </row>
    <row r="25" spans="1:16" ht="18" customHeight="1" x14ac:dyDescent="0.15">
      <c r="A25" s="86"/>
      <c r="B25" s="87"/>
      <c r="C25" s="57"/>
      <c r="D25" s="88"/>
      <c r="E25" s="81"/>
      <c r="F25" s="82"/>
      <c r="H25" s="86"/>
      <c r="I25" s="87"/>
      <c r="J25" s="55"/>
      <c r="K25" s="56"/>
      <c r="L25" s="57"/>
      <c r="M25" s="58"/>
    </row>
    <row r="26" spans="1:16" ht="18" customHeight="1" x14ac:dyDescent="0.15">
      <c r="A26" s="59"/>
      <c r="B26" s="83"/>
      <c r="C26" s="84">
        <f>SUM(C16:D25)</f>
        <v>0</v>
      </c>
      <c r="D26" s="85"/>
      <c r="E26" s="61">
        <f>SUM(E16:F25)</f>
        <v>0</v>
      </c>
      <c r="F26" s="62"/>
      <c r="H26" s="59"/>
      <c r="I26" s="60"/>
      <c r="J26" s="61">
        <f>SUM(J16:K25)</f>
        <v>0</v>
      </c>
      <c r="K26" s="62"/>
      <c r="L26" s="61">
        <f>SUM(L16:M25)</f>
        <v>0</v>
      </c>
      <c r="M26" s="62"/>
    </row>
    <row r="27" spans="1:16" ht="18" customHeight="1" x14ac:dyDescent="0.15">
      <c r="A27" s="3"/>
      <c r="B27" s="3"/>
      <c r="C27" s="3"/>
      <c r="D27" s="3"/>
      <c r="E27" s="4"/>
      <c r="F27" s="4"/>
      <c r="G27" s="3"/>
      <c r="H27" s="3"/>
      <c r="I27" s="3"/>
      <c r="J27" s="3"/>
      <c r="K27" s="3"/>
      <c r="P27" s="2"/>
    </row>
    <row r="28" spans="1:16" ht="18" customHeight="1" x14ac:dyDescent="0.15"/>
    <row r="29" spans="1:16" ht="18" customHeight="1" thickBot="1" x14ac:dyDescent="0.2">
      <c r="B29" s="1" t="s">
        <v>29</v>
      </c>
      <c r="H29" s="79">
        <f>SUM(計算シート!G$25,計算シート!G$46)</f>
        <v>0</v>
      </c>
      <c r="I29" s="79"/>
      <c r="J29" s="1" t="s">
        <v>30</v>
      </c>
    </row>
    <row r="30" spans="1:16" ht="18" customHeight="1" thickTop="1" thickBot="1" x14ac:dyDescent="0.2">
      <c r="H30" s="80">
        <f>IF(計算シート!$R$25=0,計算シート!$R$25,SUM(計算シート!$R$25,計算シート!$R$46))</f>
        <v>0</v>
      </c>
      <c r="I30" s="80"/>
      <c r="J30" s="1" t="s">
        <v>31</v>
      </c>
    </row>
    <row r="31" spans="1:16" ht="18" customHeight="1" thickTop="1" x14ac:dyDescent="0.15"/>
    <row r="32" spans="1:16" ht="18" customHeight="1" x14ac:dyDescent="0.15"/>
    <row r="33" spans="1:10" ht="18" customHeight="1" thickBot="1" x14ac:dyDescent="0.2">
      <c r="B33" s="1" t="s">
        <v>32</v>
      </c>
      <c r="H33" s="79">
        <f>SUM(H29:I30)</f>
        <v>0</v>
      </c>
      <c r="I33" s="79"/>
      <c r="J33" s="1" t="s">
        <v>33</v>
      </c>
    </row>
    <row r="34" spans="1:10" ht="18" customHeight="1" thickTop="1" x14ac:dyDescent="0.15">
      <c r="H34" s="38"/>
      <c r="I34" s="38"/>
    </row>
    <row r="35" spans="1:10" ht="16.5" customHeight="1" x14ac:dyDescent="0.15"/>
    <row r="36" spans="1:10" ht="16.5" customHeight="1" x14ac:dyDescent="0.15">
      <c r="A36" s="37" t="s">
        <v>45</v>
      </c>
    </row>
    <row r="37" spans="1:10" ht="16.5" customHeight="1" x14ac:dyDescent="0.15">
      <c r="A37" s="1" t="s">
        <v>47</v>
      </c>
    </row>
    <row r="38" spans="1:10" ht="16.5" customHeight="1" x14ac:dyDescent="0.15">
      <c r="A38" s="1" t="s">
        <v>51</v>
      </c>
    </row>
    <row r="39" spans="1:10" ht="16.5" customHeight="1" x14ac:dyDescent="0.15">
      <c r="A39" s="1" t="s">
        <v>48</v>
      </c>
    </row>
    <row r="40" spans="1:10" ht="16.5" customHeight="1" x14ac:dyDescent="0.15">
      <c r="A40" s="1" t="s">
        <v>49</v>
      </c>
    </row>
    <row r="41" spans="1:10" ht="20.25" customHeight="1" x14ac:dyDescent="0.15">
      <c r="A41" s="50" t="s">
        <v>58</v>
      </c>
    </row>
    <row r="42" spans="1:10" ht="16.5" customHeight="1" x14ac:dyDescent="0.15"/>
  </sheetData>
  <sheetProtection password="DF29" sheet="1" objects="1" scenarios="1"/>
  <mergeCells count="75">
    <mergeCell ref="E16:F16"/>
    <mergeCell ref="A17:B17"/>
    <mergeCell ref="C17:D17"/>
    <mergeCell ref="E17:F17"/>
    <mergeCell ref="E15:F15"/>
    <mergeCell ref="A16:B16"/>
    <mergeCell ref="C16:D16"/>
    <mergeCell ref="A15:B15"/>
    <mergeCell ref="C15:D15"/>
    <mergeCell ref="E18:F18"/>
    <mergeCell ref="A19:B19"/>
    <mergeCell ref="C19:D19"/>
    <mergeCell ref="E19:F19"/>
    <mergeCell ref="A18:B18"/>
    <mergeCell ref="C18:D18"/>
    <mergeCell ref="E20:F20"/>
    <mergeCell ref="A21:B21"/>
    <mergeCell ref="C21:D21"/>
    <mergeCell ref="E21:F21"/>
    <mergeCell ref="A20:B20"/>
    <mergeCell ref="C20:D20"/>
    <mergeCell ref="E22:F22"/>
    <mergeCell ref="A24:B24"/>
    <mergeCell ref="C24:D24"/>
    <mergeCell ref="E24:F24"/>
    <mergeCell ref="A22:B22"/>
    <mergeCell ref="C22:D22"/>
    <mergeCell ref="A23:B23"/>
    <mergeCell ref="C23:D23"/>
    <mergeCell ref="E23:F23"/>
    <mergeCell ref="H33:I33"/>
    <mergeCell ref="H30:I30"/>
    <mergeCell ref="H29:I29"/>
    <mergeCell ref="E25:F25"/>
    <mergeCell ref="A26:B26"/>
    <mergeCell ref="C26:D26"/>
    <mergeCell ref="E26:F26"/>
    <mergeCell ref="A25:B25"/>
    <mergeCell ref="C25:D25"/>
    <mergeCell ref="H25:I25"/>
    <mergeCell ref="H15:I15"/>
    <mergeCell ref="J15:K15"/>
    <mergeCell ref="L15:M15"/>
    <mergeCell ref="H16:I16"/>
    <mergeCell ref="J16:K16"/>
    <mergeCell ref="L16:M16"/>
    <mergeCell ref="L17:M17"/>
    <mergeCell ref="H18:I18"/>
    <mergeCell ref="J18:K18"/>
    <mergeCell ref="L18:M18"/>
    <mergeCell ref="H19:I19"/>
    <mergeCell ref="J19:K19"/>
    <mergeCell ref="L19:M19"/>
    <mergeCell ref="H17:I17"/>
    <mergeCell ref="J17:K17"/>
    <mergeCell ref="H20:I20"/>
    <mergeCell ref="J20:K20"/>
    <mergeCell ref="L20:M20"/>
    <mergeCell ref="H21:I21"/>
    <mergeCell ref="J21:K21"/>
    <mergeCell ref="L21:M21"/>
    <mergeCell ref="H22:I22"/>
    <mergeCell ref="J22:K22"/>
    <mergeCell ref="L22:M22"/>
    <mergeCell ref="H24:I24"/>
    <mergeCell ref="J24:K24"/>
    <mergeCell ref="L24:M24"/>
    <mergeCell ref="H23:I23"/>
    <mergeCell ref="J23:K23"/>
    <mergeCell ref="L23:M23"/>
    <mergeCell ref="J25:K25"/>
    <mergeCell ref="L25:M25"/>
    <mergeCell ref="H26:I26"/>
    <mergeCell ref="J26:K26"/>
    <mergeCell ref="L26:M26"/>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リストから選択してください">
          <x14:formula1>
            <xm:f>計算シート!$C$3:$C$4</xm:f>
          </x14:formula1>
          <xm:sqref>P5 N4:N5 P9:P10 N8:N10</xm:sqref>
        </x14:dataValidation>
        <x14:dataValidation type="list" allowBlank="1" showInputMessage="1" showErrorMessage="1" error="プルダウンリストから選択してください">
          <x14:formula1>
            <xm:f>計算シート!$F$3:$F$4</xm:f>
          </x14:formula1>
          <xm:sqref>A16:B25 H16:I25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W46"/>
  <sheetViews>
    <sheetView workbookViewId="0">
      <selection activeCell="B21" sqref="B21"/>
    </sheetView>
  </sheetViews>
  <sheetFormatPr defaultRowHeight="13.5" x14ac:dyDescent="0.15"/>
  <cols>
    <col min="1" max="21" width="6.625" style="10" customWidth="1"/>
    <col min="22" max="16384" width="9" style="10"/>
  </cols>
  <sheetData>
    <row r="1" spans="1:13" ht="18" customHeight="1" x14ac:dyDescent="0.15">
      <c r="A1" s="14"/>
      <c r="B1" s="15"/>
      <c r="C1" s="15"/>
      <c r="D1" s="15"/>
      <c r="E1" s="15"/>
      <c r="F1" s="15"/>
      <c r="G1" s="15"/>
      <c r="H1" s="15"/>
      <c r="I1" s="16"/>
    </row>
    <row r="2" spans="1:13" ht="18" customHeight="1" x14ac:dyDescent="0.15">
      <c r="A2" s="17"/>
      <c r="B2" s="121" t="s">
        <v>14</v>
      </c>
      <c r="C2" s="121"/>
      <c r="D2" s="121"/>
      <c r="E2" s="11"/>
      <c r="F2" s="121" t="s">
        <v>2</v>
      </c>
      <c r="G2" s="121"/>
      <c r="H2" s="11"/>
      <c r="I2" s="18"/>
    </row>
    <row r="3" spans="1:13" ht="18" customHeight="1" x14ac:dyDescent="0.15">
      <c r="A3" s="19"/>
      <c r="B3" s="11"/>
      <c r="C3" s="9"/>
      <c r="D3" s="11"/>
      <c r="E3" s="11"/>
      <c r="F3" s="112" t="s">
        <v>5</v>
      </c>
      <c r="G3" s="113"/>
      <c r="H3" s="11"/>
      <c r="I3" s="18"/>
    </row>
    <row r="4" spans="1:13" ht="18" customHeight="1" x14ac:dyDescent="0.15">
      <c r="A4" s="19"/>
      <c r="B4" s="11"/>
      <c r="C4" s="9" t="s">
        <v>28</v>
      </c>
      <c r="D4" s="11"/>
      <c r="E4" s="11"/>
      <c r="F4" s="118" t="s">
        <v>6</v>
      </c>
      <c r="G4" s="119"/>
      <c r="H4" s="11"/>
      <c r="I4" s="18"/>
    </row>
    <row r="5" spans="1:13" ht="18" customHeight="1" thickBot="1" x14ac:dyDescent="0.2">
      <c r="A5" s="20"/>
      <c r="B5" s="21"/>
      <c r="C5" s="21"/>
      <c r="D5" s="21"/>
      <c r="E5" s="21"/>
      <c r="F5" s="21"/>
      <c r="G5" s="21"/>
      <c r="H5" s="21"/>
      <c r="I5" s="22"/>
    </row>
    <row r="6" spans="1:13" ht="18" customHeight="1" x14ac:dyDescent="0.15">
      <c r="A6" s="11"/>
      <c r="B6" s="11"/>
      <c r="C6" s="11"/>
      <c r="D6" s="11"/>
      <c r="E6" s="11"/>
      <c r="F6" s="11"/>
      <c r="G6" s="11"/>
    </row>
    <row r="7" spans="1:13" ht="18" customHeight="1" x14ac:dyDescent="0.15">
      <c r="A7" s="23" t="s">
        <v>0</v>
      </c>
      <c r="B7" s="11"/>
      <c r="C7" s="11"/>
      <c r="D7" s="11"/>
      <c r="E7" s="11"/>
      <c r="F7" s="11"/>
      <c r="G7" s="11" t="s">
        <v>1</v>
      </c>
      <c r="H7" s="11"/>
      <c r="I7" s="11"/>
      <c r="J7" s="11"/>
      <c r="K7" s="11"/>
      <c r="L7" s="11"/>
      <c r="M7" s="11"/>
    </row>
    <row r="8" spans="1:13" ht="18" customHeight="1" x14ac:dyDescent="0.15">
      <c r="A8" s="116" t="s">
        <v>17</v>
      </c>
      <c r="B8" s="117"/>
      <c r="C8" s="116" t="s">
        <v>7</v>
      </c>
      <c r="D8" s="117"/>
      <c r="E8" s="11"/>
      <c r="F8" s="11"/>
      <c r="G8" s="116" t="s">
        <v>17</v>
      </c>
      <c r="H8" s="117"/>
      <c r="I8" s="116" t="s">
        <v>7</v>
      </c>
      <c r="J8" s="117"/>
    </row>
    <row r="9" spans="1:13" ht="18" customHeight="1" x14ac:dyDescent="0.15">
      <c r="A9" s="114" t="str">
        <f>IF(入力シート!C16="","",IF(入力シート!$N$5="○",入力シート!C16*0.3,入力シート!C16*0.1))</f>
        <v/>
      </c>
      <c r="B9" s="115"/>
      <c r="C9" s="114" t="str">
        <f>IF(A9="","",A9-入力シート!E16)</f>
        <v/>
      </c>
      <c r="D9" s="115"/>
      <c r="E9" s="11"/>
      <c r="F9" s="11"/>
      <c r="G9" s="114" t="str">
        <f>IF(入力シート!J16="","",IF(入力シート!$N$5="○",入力シート!J16*0.3,入力シート!J16*0.1))</f>
        <v/>
      </c>
      <c r="H9" s="115"/>
      <c r="I9" s="122" t="str">
        <f>IF(G9="","",G9-入力シート!L16)</f>
        <v/>
      </c>
      <c r="J9" s="123"/>
      <c r="K9" s="11"/>
      <c r="L9" s="11"/>
    </row>
    <row r="10" spans="1:13" ht="18" customHeight="1" x14ac:dyDescent="0.15">
      <c r="A10" s="102" t="str">
        <f>IF(入力シート!C17="","",IF(入力シート!$N$5="○",入力シート!C17*0.3,入力シート!C17*0.1))</f>
        <v/>
      </c>
      <c r="B10" s="103"/>
      <c r="C10" s="102" t="str">
        <f>IF(A10="","",A10-入力シート!E17)</f>
        <v/>
      </c>
      <c r="D10" s="103"/>
      <c r="E10" s="11"/>
      <c r="F10" s="11"/>
      <c r="G10" s="102" t="str">
        <f>IF(入力シート!J17="","",IF(入力シート!$N$5="○",入力シート!J17*0.3,入力シート!J17*0.1))</f>
        <v/>
      </c>
      <c r="H10" s="103"/>
      <c r="I10" s="102" t="str">
        <f>IF(G10="","",G10-入力シート!L17)</f>
        <v/>
      </c>
      <c r="J10" s="103"/>
      <c r="K10" s="11"/>
      <c r="L10" s="11"/>
    </row>
    <row r="11" spans="1:13" ht="18" customHeight="1" x14ac:dyDescent="0.15">
      <c r="A11" s="102" t="str">
        <f>IF(入力シート!C18="","",IF(入力シート!$N$5="○",入力シート!C18*0.3,入力シート!C18*0.1))</f>
        <v/>
      </c>
      <c r="B11" s="103"/>
      <c r="C11" s="102" t="str">
        <f>IF(A11="","",A11-入力シート!E18)</f>
        <v/>
      </c>
      <c r="D11" s="103"/>
      <c r="E11" s="11"/>
      <c r="F11" s="11"/>
      <c r="G11" s="102" t="str">
        <f>IF(入力シート!J18="","",IF(入力シート!$N$5="○",入力シート!J18*0.3,入力シート!J18*0.1))</f>
        <v/>
      </c>
      <c r="H11" s="103"/>
      <c r="I11" s="102" t="str">
        <f>IF(G11="","",G11-入力シート!L18)</f>
        <v/>
      </c>
      <c r="J11" s="103"/>
      <c r="K11" s="11"/>
      <c r="L11" s="11"/>
    </row>
    <row r="12" spans="1:13" ht="18" customHeight="1" x14ac:dyDescent="0.15">
      <c r="A12" s="102" t="str">
        <f>IF(入力シート!C19="","",IF(入力シート!$N$5="○",入力シート!C19*0.3,入力シート!C19*0.1))</f>
        <v/>
      </c>
      <c r="B12" s="103"/>
      <c r="C12" s="102" t="str">
        <f>IF(A12="","",A12-入力シート!E19)</f>
        <v/>
      </c>
      <c r="D12" s="103"/>
      <c r="E12" s="11"/>
      <c r="F12" s="11"/>
      <c r="G12" s="102" t="str">
        <f>IF(入力シート!J19="","",IF(入力シート!$N$5="○",入力シート!J19*0.3,入力シート!J19*0.1))</f>
        <v/>
      </c>
      <c r="H12" s="103"/>
      <c r="I12" s="102" t="str">
        <f>IF(G12="","",G12-入力シート!L19)</f>
        <v/>
      </c>
      <c r="J12" s="103"/>
      <c r="K12" s="11"/>
      <c r="L12" s="11"/>
    </row>
    <row r="13" spans="1:13" ht="18" customHeight="1" x14ac:dyDescent="0.15">
      <c r="A13" s="102" t="str">
        <f>IF(入力シート!C20="","",IF(入力シート!$N$5="○",入力シート!C20*0.3,入力シート!C20*0.1))</f>
        <v/>
      </c>
      <c r="B13" s="103"/>
      <c r="C13" s="102" t="str">
        <f>IF(A13="","",A13-入力シート!E20)</f>
        <v/>
      </c>
      <c r="D13" s="103"/>
      <c r="E13" s="11"/>
      <c r="F13" s="11"/>
      <c r="G13" s="102" t="str">
        <f>IF(入力シート!J20="","",IF(入力シート!$N$5="○",入力シート!J20*0.3,入力シート!J20*0.1))</f>
        <v/>
      </c>
      <c r="H13" s="103"/>
      <c r="I13" s="102" t="str">
        <f>IF(G13="","",G13-入力シート!L20)</f>
        <v/>
      </c>
      <c r="J13" s="103"/>
      <c r="K13" s="11"/>
      <c r="L13" s="11"/>
    </row>
    <row r="14" spans="1:13" ht="18" customHeight="1" x14ac:dyDescent="0.15">
      <c r="A14" s="102" t="str">
        <f>IF(入力シート!C21="","",IF(入力シート!$N$5="○",入力シート!C21*0.3,入力シート!C21*0.1))</f>
        <v/>
      </c>
      <c r="B14" s="103"/>
      <c r="C14" s="102" t="str">
        <f>IF(A14="","",A14-入力シート!E21)</f>
        <v/>
      </c>
      <c r="D14" s="103"/>
      <c r="E14" s="11"/>
      <c r="F14" s="11"/>
      <c r="G14" s="102" t="str">
        <f>IF(入力シート!J21="","",IF(入力シート!$N$5="○",入力シート!J21*0.3,入力シート!J21*0.1))</f>
        <v/>
      </c>
      <c r="H14" s="103"/>
      <c r="I14" s="102" t="str">
        <f>IF(G14="","",G14-入力シート!L21)</f>
        <v/>
      </c>
      <c r="J14" s="103"/>
      <c r="K14" s="11"/>
      <c r="L14" s="11"/>
    </row>
    <row r="15" spans="1:13" ht="18" customHeight="1" x14ac:dyDescent="0.15">
      <c r="A15" s="102" t="str">
        <f>IF(入力シート!C22="","",IF(入力シート!$N$5="○",入力シート!C22*0.3,入力シート!C22*0.1))</f>
        <v/>
      </c>
      <c r="B15" s="103"/>
      <c r="C15" s="102" t="str">
        <f>IF(A15="","",A15-入力シート!E22)</f>
        <v/>
      </c>
      <c r="D15" s="103"/>
      <c r="E15" s="11"/>
      <c r="F15" s="11"/>
      <c r="G15" s="102" t="str">
        <f>IF(入力シート!J22="","",IF(入力シート!$N$5="○",入力シート!J22*0.3,入力シート!J22*0.1))</f>
        <v/>
      </c>
      <c r="H15" s="103"/>
      <c r="I15" s="102" t="str">
        <f>IF(G15="","",G15-入力シート!L22)</f>
        <v/>
      </c>
      <c r="J15" s="103"/>
      <c r="K15" s="11"/>
      <c r="L15" s="11"/>
    </row>
    <row r="16" spans="1:13" ht="18" customHeight="1" x14ac:dyDescent="0.15">
      <c r="A16" s="102" t="str">
        <f>IF(入力シート!C23="","",IF(入力シート!$N$5="○",入力シート!C23*0.3,入力シート!C23*0.1))</f>
        <v/>
      </c>
      <c r="B16" s="103"/>
      <c r="C16" s="102" t="str">
        <f>IF(A16="","",A16-入力シート!E23)</f>
        <v/>
      </c>
      <c r="D16" s="103"/>
      <c r="E16" s="11"/>
      <c r="F16" s="11"/>
      <c r="G16" s="102" t="str">
        <f>IF(入力シート!J23="","",IF(入力シート!$N$5="○",入力シート!J23*0.3,入力シート!J23*0.1))</f>
        <v/>
      </c>
      <c r="H16" s="103"/>
      <c r="I16" s="102" t="str">
        <f>IF(G16="","",G16-入力シート!L23)</f>
        <v/>
      </c>
      <c r="J16" s="103"/>
      <c r="K16" s="11"/>
      <c r="L16" s="11"/>
    </row>
    <row r="17" spans="1:23" ht="18" customHeight="1" x14ac:dyDescent="0.15">
      <c r="A17" s="102" t="str">
        <f>IF(入力シート!C24="","",IF(入力シート!$N$5="○",入力シート!C24*0.3,入力シート!C24*0.1))</f>
        <v/>
      </c>
      <c r="B17" s="103"/>
      <c r="C17" s="102" t="str">
        <f>IF(A17="","",A17-入力シート!E24)</f>
        <v/>
      </c>
      <c r="D17" s="103"/>
      <c r="E17" s="11"/>
      <c r="F17" s="11"/>
      <c r="G17" s="102" t="str">
        <f>IF(入力シート!J24="","",IF(入力シート!$N$5="○",入力シート!J24*0.3,入力シート!J24*0.1))</f>
        <v/>
      </c>
      <c r="H17" s="103"/>
      <c r="I17" s="102" t="str">
        <f>IF(G17="","",G17-入力シート!L24)</f>
        <v/>
      </c>
      <c r="J17" s="103"/>
      <c r="K17" s="11"/>
      <c r="L17" s="11"/>
    </row>
    <row r="18" spans="1:23" ht="18" customHeight="1" x14ac:dyDescent="0.15">
      <c r="A18" s="97" t="str">
        <f>IF(入力シート!C25="","",IF(入力シート!$N$5="○",入力シート!C25*0.3,入力シート!C25*0.1))</f>
        <v/>
      </c>
      <c r="B18" s="98"/>
      <c r="C18" s="97" t="str">
        <f>IF(A18="","",A18-入力シート!E25)</f>
        <v/>
      </c>
      <c r="D18" s="98"/>
      <c r="E18" s="11"/>
      <c r="F18" s="11"/>
      <c r="G18" s="97" t="str">
        <f>IF(入力シート!J25="","",IF(入力シート!$N$5="○",入力シート!J25*0.3,入力シート!J25*0.1))</f>
        <v/>
      </c>
      <c r="H18" s="98"/>
      <c r="I18" s="97" t="str">
        <f>IF(G18="","",G18-入力シート!L25)</f>
        <v/>
      </c>
      <c r="J18" s="98"/>
      <c r="K18" s="11"/>
      <c r="L18" s="11"/>
    </row>
    <row r="19" spans="1:23" ht="18" customHeight="1" x14ac:dyDescent="0.15">
      <c r="A19" s="100">
        <f>SUM(A9:B18)</f>
        <v>0</v>
      </c>
      <c r="B19" s="101"/>
      <c r="C19" s="100">
        <f>SUM(C9:D18)</f>
        <v>0</v>
      </c>
      <c r="D19" s="101"/>
      <c r="E19" s="11"/>
      <c r="F19" s="11"/>
      <c r="G19" s="100">
        <f>SUM(G9:H18)</f>
        <v>0</v>
      </c>
      <c r="H19" s="101"/>
      <c r="I19" s="100">
        <f>SUM(I9:J18)</f>
        <v>0</v>
      </c>
      <c r="J19" s="101"/>
      <c r="K19" s="11"/>
      <c r="L19" s="11"/>
    </row>
    <row r="20" spans="1:23" ht="18" customHeight="1" x14ac:dyDescent="0.15">
      <c r="A20" s="24"/>
      <c r="B20" s="11"/>
      <c r="C20" s="11"/>
      <c r="D20" s="11"/>
      <c r="E20" s="25"/>
      <c r="F20" s="25"/>
      <c r="G20" s="11"/>
      <c r="H20" s="11"/>
      <c r="I20" s="11"/>
      <c r="J20" s="11"/>
      <c r="K20" s="11"/>
      <c r="L20" s="11"/>
      <c r="M20" s="11"/>
      <c r="N20" s="11"/>
      <c r="O20" s="11"/>
      <c r="P20" s="26"/>
      <c r="Q20" s="11"/>
      <c r="R20" s="11"/>
      <c r="V20" s="11"/>
      <c r="W20" s="11"/>
    </row>
    <row r="21" spans="1:23" ht="18" customHeight="1" x14ac:dyDescent="0.15">
      <c r="C21" s="11"/>
      <c r="G21" s="11"/>
    </row>
    <row r="22" spans="1:23" ht="18" customHeight="1" x14ac:dyDescent="0.15">
      <c r="A22" s="27" t="s">
        <v>38</v>
      </c>
      <c r="B22" s="27"/>
      <c r="C22" s="28"/>
      <c r="D22" s="28"/>
      <c r="E22" s="28"/>
      <c r="F22" s="28"/>
      <c r="G22" s="28"/>
      <c r="H22" s="28"/>
      <c r="I22" s="28"/>
      <c r="J22" s="28"/>
      <c r="K22" s="28"/>
      <c r="L22" s="28"/>
      <c r="M22" s="28"/>
      <c r="N22" s="28"/>
      <c r="O22" s="28"/>
      <c r="P22" s="28"/>
      <c r="Q22" s="28"/>
      <c r="R22" s="28"/>
      <c r="S22" s="28"/>
      <c r="T22" s="28"/>
      <c r="U22" s="28"/>
    </row>
    <row r="23" spans="1:23" ht="18" customHeight="1" x14ac:dyDescent="0.15">
      <c r="A23" s="10" t="s">
        <v>0</v>
      </c>
      <c r="B23" s="28"/>
      <c r="C23" s="28"/>
      <c r="D23" s="28"/>
      <c r="E23" s="28"/>
      <c r="F23" s="28"/>
      <c r="G23" s="28"/>
      <c r="H23" s="28"/>
      <c r="I23" s="28"/>
      <c r="J23" s="28"/>
      <c r="K23" s="28"/>
      <c r="L23" s="10" t="s">
        <v>1</v>
      </c>
      <c r="M23" s="28"/>
      <c r="N23" s="28"/>
      <c r="O23" s="28"/>
      <c r="P23" s="28"/>
      <c r="Q23" s="28"/>
      <c r="R23" s="28"/>
      <c r="S23" s="28"/>
      <c r="T23" s="28"/>
      <c r="U23" s="28"/>
    </row>
    <row r="24" spans="1:23" ht="18" customHeight="1" x14ac:dyDescent="0.15">
      <c r="A24" s="96" t="s">
        <v>10</v>
      </c>
      <c r="B24" s="96"/>
      <c r="C24" s="28"/>
      <c r="D24" s="96" t="s">
        <v>11</v>
      </c>
      <c r="E24" s="96"/>
      <c r="F24" s="28"/>
      <c r="G24" s="28"/>
      <c r="H24" s="28"/>
      <c r="I24" s="28"/>
      <c r="J24" s="28"/>
      <c r="K24" s="28"/>
      <c r="L24" s="96" t="s">
        <v>10</v>
      </c>
      <c r="M24" s="96"/>
      <c r="N24" s="28"/>
      <c r="O24" s="96" t="s">
        <v>11</v>
      </c>
      <c r="P24" s="96"/>
      <c r="Q24" s="28"/>
      <c r="R24" s="28"/>
      <c r="S24" s="28"/>
      <c r="T24" s="28"/>
      <c r="U24" s="28"/>
    </row>
    <row r="25" spans="1:23" ht="18" customHeight="1" x14ac:dyDescent="0.15">
      <c r="A25" s="94">
        <f>SUMIFS(入力シート!$E$16:$F$25,入力シート!$A$16:$B$25,"外来")</f>
        <v>0</v>
      </c>
      <c r="B25" s="94"/>
      <c r="C25" s="29" t="s">
        <v>18</v>
      </c>
      <c r="D25" s="99">
        <f>IF(入力シート!$N$5="○",44400,(IF(入力シート!$N$8="○",12000,8000)))</f>
        <v>8000</v>
      </c>
      <c r="E25" s="99"/>
      <c r="F25" s="29" t="s">
        <v>19</v>
      </c>
      <c r="G25" s="95" t="str">
        <f>IF($A$25&lt;$D$25,"限度額未満のため該当無し",$A$25-$D$25)</f>
        <v>限度額未満のため該当無し</v>
      </c>
      <c r="H25" s="95"/>
      <c r="I25" s="95"/>
      <c r="J25" s="95"/>
      <c r="K25" s="30"/>
      <c r="L25" s="94">
        <f>SUMIFS(入力シート!$L$16:$M$25,入力シート!$H$16:$I$25,"外来")</f>
        <v>0</v>
      </c>
      <c r="M25" s="94"/>
      <c r="N25" s="29" t="s">
        <v>18</v>
      </c>
      <c r="O25" s="94">
        <f>IF(入力シート!$L$26=0,0,IF(入力シート!$N$5="○",44400,(IF(入力シート!$N$8="○",12000,8000))))</f>
        <v>0</v>
      </c>
      <c r="P25" s="94"/>
      <c r="Q25" s="29" t="s">
        <v>19</v>
      </c>
      <c r="R25" s="95">
        <f>IF($L$25&lt;$O$25,"限度額未満のため該当無し",$L$25-$O$25)</f>
        <v>0</v>
      </c>
      <c r="S25" s="95"/>
      <c r="T25" s="95"/>
      <c r="U25" s="95"/>
    </row>
    <row r="26" spans="1:23" ht="18" customHeight="1" x14ac:dyDescent="0.15">
      <c r="A26" s="28"/>
      <c r="B26" s="28"/>
      <c r="C26" s="28"/>
      <c r="D26" s="28"/>
      <c r="E26" s="28"/>
      <c r="F26" s="28"/>
      <c r="G26" s="31"/>
      <c r="H26" s="31"/>
      <c r="I26" s="27"/>
      <c r="J26" s="27"/>
      <c r="K26" s="27"/>
      <c r="L26" s="32"/>
      <c r="M26" s="28"/>
      <c r="N26" s="28"/>
      <c r="O26" s="28"/>
      <c r="P26" s="28"/>
      <c r="Q26" s="28"/>
      <c r="R26" s="31"/>
      <c r="S26" s="31"/>
      <c r="T26" s="28"/>
      <c r="U26" s="28"/>
    </row>
    <row r="27" spans="1:23" ht="18" customHeight="1" x14ac:dyDescent="0.15">
      <c r="A27" s="27" t="s">
        <v>39</v>
      </c>
      <c r="B27" s="27"/>
      <c r="C27" s="28"/>
      <c r="D27" s="28"/>
      <c r="E27" s="28"/>
      <c r="F27" s="28"/>
      <c r="G27" s="28"/>
      <c r="H27" s="28"/>
      <c r="I27" s="28"/>
      <c r="J27" s="28"/>
      <c r="K27" s="28"/>
      <c r="L27" s="28"/>
      <c r="M27" s="28"/>
      <c r="N27" s="28"/>
      <c r="O27" s="28"/>
      <c r="P27" s="28"/>
      <c r="Q27" s="28"/>
      <c r="R27" s="28"/>
      <c r="S27" s="28"/>
      <c r="T27" s="28"/>
      <c r="U27" s="28"/>
    </row>
    <row r="28" spans="1:23" ht="18" customHeight="1" x14ac:dyDescent="0.15">
      <c r="A28" s="96" t="s">
        <v>12</v>
      </c>
      <c r="B28" s="96"/>
      <c r="C28" s="28"/>
      <c r="D28" s="96" t="s">
        <v>13</v>
      </c>
      <c r="E28" s="96"/>
      <c r="F28" s="28"/>
      <c r="G28" s="105" t="s">
        <v>35</v>
      </c>
      <c r="H28" s="105"/>
      <c r="I28" s="105"/>
      <c r="J28" s="28"/>
      <c r="K28" s="28"/>
      <c r="L28" s="28"/>
      <c r="M28" s="96" t="s">
        <v>11</v>
      </c>
      <c r="N28" s="96"/>
      <c r="O28" s="28"/>
      <c r="P28" s="28"/>
      <c r="Q28" s="28"/>
      <c r="R28" s="28"/>
      <c r="S28" s="28"/>
      <c r="T28" s="28"/>
    </row>
    <row r="29" spans="1:23" ht="18" customHeight="1" x14ac:dyDescent="0.15">
      <c r="A29" s="104">
        <f>SUM(入力シート!$C$26,入力シート!$J$26)</f>
        <v>0</v>
      </c>
      <c r="B29" s="104"/>
      <c r="C29" s="29"/>
      <c r="D29" s="104">
        <f>SUM(入力シート!$E$26,入力シート!$L$26)-SUM(計算シート!$G$25,計算シート!$R$25)</f>
        <v>0</v>
      </c>
      <c r="E29" s="104"/>
      <c r="F29" s="33"/>
      <c r="G29" s="106">
        <f>(A19+G19)-SUMIFS(計算シート!$C$9:$D$18,入力シート!A16:B25,"外来")-SUMIFS(計算シート!$I$9:$J$18,入力シート!H16:I25,"外来")-SUM(G25,R25)</f>
        <v>0</v>
      </c>
      <c r="H29" s="106"/>
      <c r="I29" s="106"/>
      <c r="J29" s="28"/>
      <c r="K29" s="28"/>
      <c r="L29" s="28"/>
      <c r="M29" s="99">
        <f>IF(入力シート!$N$5="○",ROUND(($A$29-267000)*0.01+80100,0),(IF(入力シート!$N$8="○",44400,IF(入力シート!$N$9="○",24600,15000))))</f>
        <v>15000</v>
      </c>
      <c r="N29" s="99"/>
      <c r="O29" s="28"/>
      <c r="P29" s="28"/>
      <c r="Q29" s="28"/>
      <c r="R29" s="28"/>
      <c r="S29" s="28"/>
      <c r="T29" s="28"/>
    </row>
    <row r="30" spans="1:23" ht="18" customHeight="1" x14ac:dyDescent="0.15">
      <c r="A30" s="34"/>
      <c r="B30" s="34"/>
      <c r="C30" s="29"/>
      <c r="D30" s="104"/>
      <c r="E30" s="104"/>
      <c r="F30" s="33"/>
      <c r="G30" s="35"/>
      <c r="H30" s="35"/>
      <c r="I30" s="28"/>
      <c r="J30" s="28"/>
      <c r="K30" s="28"/>
      <c r="L30" s="28"/>
      <c r="M30" s="28"/>
      <c r="N30" s="28"/>
      <c r="O30" s="28"/>
      <c r="P30" s="28"/>
      <c r="Q30" s="28"/>
      <c r="R30" s="28"/>
      <c r="S30" s="28"/>
      <c r="T30" s="28"/>
    </row>
    <row r="31" spans="1:23" ht="18" customHeight="1" x14ac:dyDescent="0.15">
      <c r="A31" s="33"/>
      <c r="B31" s="33"/>
      <c r="C31" s="29"/>
      <c r="D31" s="29"/>
      <c r="E31" s="33"/>
      <c r="F31" s="33"/>
      <c r="G31" s="33"/>
      <c r="H31" s="33"/>
      <c r="I31" s="36"/>
      <c r="J31" s="36"/>
      <c r="K31" s="28"/>
      <c r="L31" s="28"/>
      <c r="M31" s="28"/>
      <c r="N31" s="28"/>
      <c r="O31" s="28"/>
      <c r="P31" s="28"/>
      <c r="Q31" s="28"/>
      <c r="R31" s="28"/>
      <c r="S31" s="28"/>
      <c r="T31" s="28"/>
    </row>
    <row r="32" spans="1:23" ht="18" customHeight="1" x14ac:dyDescent="0.15">
      <c r="A32" s="10" t="s">
        <v>34</v>
      </c>
      <c r="B32" s="28"/>
      <c r="C32" s="28"/>
      <c r="D32" s="28"/>
      <c r="E32" s="28"/>
      <c r="F32" s="28"/>
      <c r="G32" s="28"/>
      <c r="H32" s="28"/>
      <c r="I32" s="28"/>
      <c r="J32" s="28"/>
      <c r="K32" s="28"/>
      <c r="L32" s="28"/>
      <c r="M32" s="28"/>
      <c r="N32" s="28"/>
      <c r="O32" s="28"/>
      <c r="P32" s="28"/>
      <c r="Q32" s="28"/>
      <c r="R32" s="28"/>
      <c r="S32" s="28"/>
      <c r="T32" s="28"/>
    </row>
    <row r="33" spans="1:20" ht="18" customHeight="1" x14ac:dyDescent="0.15">
      <c r="A33" s="104">
        <f>$G$29</f>
        <v>0</v>
      </c>
      <c r="B33" s="104"/>
      <c r="C33" s="29" t="s">
        <v>9</v>
      </c>
      <c r="D33" s="104">
        <f>$M$29</f>
        <v>15000</v>
      </c>
      <c r="E33" s="104"/>
      <c r="F33" s="29" t="s">
        <v>19</v>
      </c>
      <c r="G33" s="93" t="str">
        <f>IF($A$33&lt;$D$33,"限度額未満のため該当無し",$A$33-$D$33)</f>
        <v>限度額未満のため該当無し</v>
      </c>
      <c r="H33" s="93"/>
      <c r="I33" s="93"/>
      <c r="J33" s="93"/>
    </row>
    <row r="34" spans="1:20" ht="18" customHeight="1" x14ac:dyDescent="0.15">
      <c r="A34" s="33"/>
      <c r="B34" s="33"/>
      <c r="C34" s="29"/>
      <c r="D34" s="33"/>
      <c r="E34" s="29"/>
      <c r="F34" s="34"/>
      <c r="G34" s="28"/>
      <c r="H34" s="28"/>
    </row>
    <row r="35" spans="1:20" ht="18" customHeight="1" x14ac:dyDescent="0.15"/>
    <row r="36" spans="1:20" ht="18" customHeight="1" x14ac:dyDescent="0.15">
      <c r="A36" s="10" t="s">
        <v>15</v>
      </c>
      <c r="B36" s="28"/>
      <c r="C36" s="28"/>
      <c r="D36" s="28"/>
      <c r="E36" s="28"/>
      <c r="F36" s="28"/>
      <c r="G36" s="28"/>
      <c r="H36" s="28"/>
      <c r="I36" s="28"/>
      <c r="J36" s="28"/>
      <c r="K36" s="28"/>
      <c r="L36" s="28"/>
      <c r="M36" s="28"/>
      <c r="N36" s="28"/>
      <c r="O36" s="28"/>
      <c r="P36" s="28"/>
      <c r="Q36" s="28"/>
      <c r="R36" s="28"/>
      <c r="S36" s="28"/>
      <c r="T36" s="28"/>
    </row>
    <row r="37" spans="1:20" ht="18" customHeight="1" x14ac:dyDescent="0.15">
      <c r="A37" s="10" t="s">
        <v>0</v>
      </c>
      <c r="B37" s="28"/>
      <c r="C37" s="28"/>
      <c r="D37" s="28"/>
      <c r="E37" s="28"/>
      <c r="F37" s="28"/>
      <c r="G37" s="28"/>
      <c r="H37" s="28"/>
      <c r="I37" s="28"/>
      <c r="J37" s="28"/>
      <c r="K37" s="28"/>
      <c r="L37" s="10" t="s">
        <v>1</v>
      </c>
      <c r="M37" s="28"/>
      <c r="N37" s="28"/>
      <c r="O37" s="28"/>
      <c r="P37" s="28"/>
      <c r="Q37" s="28"/>
      <c r="R37" s="28"/>
      <c r="S37" s="28"/>
      <c r="T37" s="28"/>
    </row>
    <row r="38" spans="1:20" ht="18" customHeight="1" x14ac:dyDescent="0.15">
      <c r="A38" s="94">
        <f>IF($G$25="限度額未満のため該当無し",$A$19-SUMIFS($C$9:$D$18,入力シート!$A$16:$B$25,"外来"),$A$19-$G$25-SUMIFS($C$9:$D$18,入力シート!$A$16:$B$25,"外来"))</f>
        <v>0</v>
      </c>
      <c r="B38" s="94"/>
      <c r="C38" s="29" t="s">
        <v>20</v>
      </c>
      <c r="D38" s="104">
        <f>$G$29</f>
        <v>0</v>
      </c>
      <c r="E38" s="104"/>
      <c r="F38" s="29" t="s">
        <v>19</v>
      </c>
      <c r="G38" s="107">
        <f>IF($G$33="限度額未満のため該当無し",0,$A$38/$D$38)</f>
        <v>0</v>
      </c>
      <c r="H38" s="107"/>
      <c r="I38" s="28"/>
      <c r="J38" s="28"/>
      <c r="K38" s="28"/>
      <c r="L38" s="94">
        <f>IF($R$25="限度額未満のため該当無し",$G$19-SUMIFS($I$9:$J$18,入力シート!$H$16:$I$25,"外来"),$G$19-$R$25-SUMIFS($I$9:$J$18,入力シート!$H$16:$I$25,"外来"))</f>
        <v>0</v>
      </c>
      <c r="M38" s="94"/>
      <c r="N38" s="29" t="s">
        <v>20</v>
      </c>
      <c r="O38" s="104">
        <f>$G$29</f>
        <v>0</v>
      </c>
      <c r="P38" s="104"/>
      <c r="Q38" s="29" t="s">
        <v>19</v>
      </c>
      <c r="R38" s="108">
        <f>IF($G$33="限度額未満のため該当無し",0,$L$38/$O$38)</f>
        <v>0</v>
      </c>
      <c r="S38" s="108"/>
      <c r="T38" s="28"/>
    </row>
    <row r="39" spans="1:20" ht="18" customHeight="1" x14ac:dyDescent="0.15"/>
    <row r="40" spans="1:20" ht="18" customHeight="1" x14ac:dyDescent="0.15">
      <c r="A40" s="10" t="s">
        <v>23</v>
      </c>
      <c r="B40" s="28"/>
      <c r="C40" s="28"/>
      <c r="D40" s="28"/>
      <c r="E40" s="28"/>
      <c r="F40" s="28"/>
      <c r="G40" s="28"/>
      <c r="H40" s="28"/>
      <c r="I40" s="28"/>
      <c r="J40" s="28"/>
      <c r="K40" s="28"/>
      <c r="L40" s="28"/>
      <c r="M40" s="28"/>
      <c r="N40" s="28"/>
      <c r="O40" s="28"/>
      <c r="P40" s="28"/>
      <c r="Q40" s="28"/>
      <c r="R40" s="28"/>
      <c r="S40" s="28"/>
      <c r="T40" s="28"/>
    </row>
    <row r="41" spans="1:20" ht="18" customHeight="1" x14ac:dyDescent="0.15">
      <c r="A41" s="10" t="s">
        <v>0</v>
      </c>
      <c r="B41" s="28"/>
      <c r="C41" s="28"/>
      <c r="D41" s="28"/>
      <c r="E41" s="28"/>
      <c r="F41" s="28"/>
      <c r="G41" s="28"/>
      <c r="H41" s="28"/>
      <c r="I41" s="28"/>
      <c r="J41" s="28"/>
      <c r="K41" s="28"/>
      <c r="L41" s="10" t="s">
        <v>1</v>
      </c>
      <c r="M41" s="28"/>
      <c r="N41" s="28"/>
      <c r="O41" s="28"/>
      <c r="P41" s="28"/>
      <c r="Q41" s="28"/>
      <c r="R41" s="28"/>
      <c r="S41" s="28"/>
      <c r="T41" s="28"/>
    </row>
    <row r="42" spans="1:20" ht="18" customHeight="1" x14ac:dyDescent="0.15">
      <c r="A42" s="104">
        <f>IF($G$33="限度額未満のため該当無し",0,$G$33)</f>
        <v>0</v>
      </c>
      <c r="B42" s="104"/>
      <c r="C42" s="29" t="s">
        <v>21</v>
      </c>
      <c r="D42" s="110">
        <f>$G$38</f>
        <v>0</v>
      </c>
      <c r="E42" s="110"/>
      <c r="F42" s="29" t="s">
        <v>19</v>
      </c>
      <c r="G42" s="109">
        <f>$A$42*$D$42</f>
        <v>0</v>
      </c>
      <c r="H42" s="109"/>
      <c r="I42" s="28"/>
      <c r="J42" s="28"/>
      <c r="K42" s="28"/>
      <c r="L42" s="111">
        <f>IF($G$33="限度額未満のため該当無し",0,$G$33)</f>
        <v>0</v>
      </c>
      <c r="M42" s="111"/>
      <c r="N42" s="29" t="s">
        <v>21</v>
      </c>
      <c r="O42" s="109">
        <f>$R$38</f>
        <v>0</v>
      </c>
      <c r="P42" s="109"/>
      <c r="Q42" s="29" t="s">
        <v>19</v>
      </c>
      <c r="R42" s="109">
        <f>$L$42*$O$42</f>
        <v>0</v>
      </c>
      <c r="S42" s="109"/>
      <c r="T42" s="28"/>
    </row>
    <row r="43" spans="1:20" ht="18" customHeight="1" x14ac:dyDescent="0.15">
      <c r="A43" s="28"/>
      <c r="B43" s="28"/>
      <c r="C43" s="28"/>
      <c r="D43" s="28"/>
      <c r="E43" s="28"/>
      <c r="F43" s="29" t="s">
        <v>22</v>
      </c>
      <c r="G43" s="94">
        <f>IF($G$42&lt;$R$42,ROUNDUP($G$42,0),ROUNDDOWN($G$42,0))</f>
        <v>0</v>
      </c>
      <c r="H43" s="94"/>
      <c r="I43" s="36"/>
      <c r="J43" s="36"/>
      <c r="K43" s="36"/>
      <c r="L43" s="28"/>
      <c r="M43" s="28"/>
      <c r="N43" s="28"/>
      <c r="O43" s="28"/>
      <c r="P43" s="28"/>
      <c r="Q43" s="29" t="s">
        <v>22</v>
      </c>
      <c r="R43" s="94">
        <f>IF($R$42&lt;$G$42,ROUNDUP($R$42,0),ROUNDDOWN($R$42,0))</f>
        <v>0</v>
      </c>
      <c r="S43" s="94"/>
      <c r="T43" s="28"/>
    </row>
    <row r="44" spans="1:20" ht="18" customHeight="1" x14ac:dyDescent="0.15">
      <c r="A44" s="28"/>
      <c r="B44" s="28"/>
      <c r="C44" s="28"/>
      <c r="D44" s="28"/>
      <c r="E44" s="28"/>
      <c r="F44" s="29"/>
      <c r="G44" s="35"/>
      <c r="H44" s="35"/>
      <c r="I44" s="36"/>
      <c r="J44" s="36"/>
      <c r="K44" s="36"/>
      <c r="L44" s="28"/>
      <c r="M44" s="28"/>
      <c r="N44" s="28"/>
      <c r="O44" s="28"/>
      <c r="P44" s="28"/>
      <c r="Q44" s="29"/>
      <c r="R44" s="35"/>
      <c r="S44" s="35"/>
      <c r="T44" s="28"/>
    </row>
    <row r="45" spans="1:20" ht="18" customHeight="1" x14ac:dyDescent="0.15">
      <c r="A45" s="10" t="s">
        <v>16</v>
      </c>
      <c r="T45" s="28"/>
    </row>
    <row r="46" spans="1:20" ht="18" customHeight="1" x14ac:dyDescent="0.15">
      <c r="A46" s="104">
        <f>$G$43</f>
        <v>0</v>
      </c>
      <c r="B46" s="104"/>
      <c r="C46" s="29" t="s">
        <v>9</v>
      </c>
      <c r="D46" s="94">
        <f>SUMIFS($C$9:$D$18,入力シート!$A$16:$B$25,"入院")</f>
        <v>0</v>
      </c>
      <c r="E46" s="94"/>
      <c r="F46" s="29" t="s">
        <v>8</v>
      </c>
      <c r="G46" s="120">
        <f>IF($A$46-$D$46&lt;0,0,$A$46-$D$46)</f>
        <v>0</v>
      </c>
      <c r="H46" s="120"/>
      <c r="I46" s="32"/>
      <c r="J46" s="32"/>
      <c r="K46" s="32"/>
      <c r="L46" s="104">
        <f>$R$43</f>
        <v>0</v>
      </c>
      <c r="M46" s="104"/>
      <c r="N46" s="29" t="s">
        <v>36</v>
      </c>
      <c r="O46" s="94">
        <f>SUMIFS($I$9:$J$18,入力シート!$H$16:$I$25,"入院")</f>
        <v>0</v>
      </c>
      <c r="P46" s="94"/>
      <c r="Q46" s="29" t="s">
        <v>37</v>
      </c>
      <c r="R46" s="120">
        <f>IF($L$46-$O$46&lt;0,0,$L$46-$O$46)</f>
        <v>0</v>
      </c>
      <c r="S46" s="120"/>
      <c r="T46" s="28"/>
    </row>
  </sheetData>
  <sheetProtection password="DF29" sheet="1" objects="1" scenarios="1"/>
  <mergeCells count="94">
    <mergeCell ref="R46:S46"/>
    <mergeCell ref="B2:D2"/>
    <mergeCell ref="A46:B46"/>
    <mergeCell ref="D46:E46"/>
    <mergeCell ref="G46:H46"/>
    <mergeCell ref="L46:M46"/>
    <mergeCell ref="O46:P46"/>
    <mergeCell ref="F2:G2"/>
    <mergeCell ref="A8:B8"/>
    <mergeCell ref="C8:D8"/>
    <mergeCell ref="C9:D9"/>
    <mergeCell ref="I8:J8"/>
    <mergeCell ref="I9:J9"/>
    <mergeCell ref="A10:B10"/>
    <mergeCell ref="G10:H10"/>
    <mergeCell ref="C10:D10"/>
    <mergeCell ref="I10:J10"/>
    <mergeCell ref="F3:G3"/>
    <mergeCell ref="A9:B9"/>
    <mergeCell ref="G8:H8"/>
    <mergeCell ref="G9:H9"/>
    <mergeCell ref="F4:G4"/>
    <mergeCell ref="A42:B42"/>
    <mergeCell ref="D42:E42"/>
    <mergeCell ref="G42:H42"/>
    <mergeCell ref="L42:M42"/>
    <mergeCell ref="O42:P42"/>
    <mergeCell ref="O38:P38"/>
    <mergeCell ref="G43:H43"/>
    <mergeCell ref="R43:S43"/>
    <mergeCell ref="R38:S38"/>
    <mergeCell ref="R42:S42"/>
    <mergeCell ref="A11:B11"/>
    <mergeCell ref="A38:B38"/>
    <mergeCell ref="D38:E38"/>
    <mergeCell ref="G38:H38"/>
    <mergeCell ref="L38:M38"/>
    <mergeCell ref="G11:H11"/>
    <mergeCell ref="C11:D11"/>
    <mergeCell ref="I11:J11"/>
    <mergeCell ref="I13:J13"/>
    <mergeCell ref="A12:B12"/>
    <mergeCell ref="D33:E33"/>
    <mergeCell ref="G12:H12"/>
    <mergeCell ref="C12:D12"/>
    <mergeCell ref="I12:J12"/>
    <mergeCell ref="A13:B13"/>
    <mergeCell ref="A33:B33"/>
    <mergeCell ref="G13:H13"/>
    <mergeCell ref="C13:D13"/>
    <mergeCell ref="A14:B14"/>
    <mergeCell ref="A29:B29"/>
    <mergeCell ref="D29:E29"/>
    <mergeCell ref="A24:B24"/>
    <mergeCell ref="A19:B19"/>
    <mergeCell ref="G28:I28"/>
    <mergeCell ref="G29:I29"/>
    <mergeCell ref="A25:B25"/>
    <mergeCell ref="A28:B28"/>
    <mergeCell ref="D28:E28"/>
    <mergeCell ref="D24:E24"/>
    <mergeCell ref="A18:B18"/>
    <mergeCell ref="C18:D18"/>
    <mergeCell ref="I18:J18"/>
    <mergeCell ref="D30:E30"/>
    <mergeCell ref="G14:H14"/>
    <mergeCell ref="C14:D14"/>
    <mergeCell ref="I14:J14"/>
    <mergeCell ref="C19:D19"/>
    <mergeCell ref="I19:J19"/>
    <mergeCell ref="D25:E25"/>
    <mergeCell ref="G25:J25"/>
    <mergeCell ref="A17:B17"/>
    <mergeCell ref="G17:H17"/>
    <mergeCell ref="C17:D17"/>
    <mergeCell ref="I17:J17"/>
    <mergeCell ref="A15:B15"/>
    <mergeCell ref="G15:H15"/>
    <mergeCell ref="C15:D15"/>
    <mergeCell ref="I15:J15"/>
    <mergeCell ref="A16:B16"/>
    <mergeCell ref="C16:D16"/>
    <mergeCell ref="G16:H16"/>
    <mergeCell ref="I16:J16"/>
    <mergeCell ref="G33:J33"/>
    <mergeCell ref="O25:P25"/>
    <mergeCell ref="R25:U25"/>
    <mergeCell ref="O24:P24"/>
    <mergeCell ref="G18:H18"/>
    <mergeCell ref="M29:N29"/>
    <mergeCell ref="L24:M24"/>
    <mergeCell ref="G19:H19"/>
    <mergeCell ref="L25:M25"/>
    <mergeCell ref="M28:N28"/>
  </mergeCells>
  <phoneticPr fontId="2"/>
  <pageMargins left="0.25" right="0.25" top="0.75" bottom="0.75" header="0.3" footer="0.3"/>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75"/>
  <sheetViews>
    <sheetView tabSelected="1" zoomScaleNormal="100" workbookViewId="0">
      <selection activeCell="N41" sqref="N41"/>
    </sheetView>
  </sheetViews>
  <sheetFormatPr defaultRowHeight="13.5" x14ac:dyDescent="0.15"/>
  <cols>
    <col min="1" max="1" width="3.125" style="1" customWidth="1"/>
    <col min="2" max="17" width="6.625" style="1" customWidth="1"/>
    <col min="18" max="18" width="5.625" style="1" customWidth="1"/>
    <col min="19" max="16384" width="9" style="1"/>
  </cols>
  <sheetData>
    <row r="1" spans="1:18" s="42" customFormat="1" ht="18" customHeight="1" x14ac:dyDescent="0.15">
      <c r="B1" s="1" t="s">
        <v>59</v>
      </c>
    </row>
    <row r="2" spans="1:18" s="42" customFormat="1" ht="18" customHeight="1" x14ac:dyDescent="0.15">
      <c r="B2" s="1" t="s">
        <v>66</v>
      </c>
    </row>
    <row r="3" spans="1:18" s="42" customFormat="1" ht="18" customHeight="1" x14ac:dyDescent="0.15"/>
    <row r="4" spans="1:18" s="42" customFormat="1" ht="18" customHeight="1" x14ac:dyDescent="0.15">
      <c r="B4" s="43" t="s">
        <v>60</v>
      </c>
    </row>
    <row r="5" spans="1:18" s="42" customFormat="1" ht="15" customHeight="1" x14ac:dyDescent="0.15"/>
    <row r="6" spans="1:18" s="42" customFormat="1" ht="18" customHeight="1" x14ac:dyDescent="0.15">
      <c r="C6" s="42" t="s">
        <v>56</v>
      </c>
    </row>
    <row r="7" spans="1:18" s="42" customFormat="1" ht="18" customHeight="1" x14ac:dyDescent="0.15">
      <c r="C7" s="42" t="s">
        <v>61</v>
      </c>
    </row>
    <row r="8" spans="1:18" s="42" customFormat="1" ht="18" customHeight="1" x14ac:dyDescent="0.15">
      <c r="C8" s="42" t="s">
        <v>62</v>
      </c>
    </row>
    <row r="9" spans="1:18" s="42" customFormat="1" ht="18" customHeight="1" x14ac:dyDescent="0.15">
      <c r="C9" s="42" t="s">
        <v>63</v>
      </c>
    </row>
    <row r="10" spans="1:18" s="42" customFormat="1" ht="12.75" customHeight="1" x14ac:dyDescent="0.15"/>
    <row r="11" spans="1:18" s="42" customFormat="1" ht="18" customHeight="1" x14ac:dyDescent="0.15">
      <c r="C11" s="42" t="s">
        <v>57</v>
      </c>
    </row>
    <row r="12" spans="1:18" s="42" customFormat="1" ht="18" customHeight="1" x14ac:dyDescent="0.15">
      <c r="C12" s="42" t="s">
        <v>64</v>
      </c>
    </row>
    <row r="13" spans="1:18" s="42" customFormat="1" ht="15" customHeight="1" x14ac:dyDescent="0.15">
      <c r="C13" s="42" t="s">
        <v>65</v>
      </c>
    </row>
    <row r="14" spans="1:18" ht="20.25" customHeight="1" x14ac:dyDescent="0.15"/>
    <row r="15" spans="1:18" ht="20.25" customHeight="1" thickBot="1" x14ac:dyDescent="0.2"/>
    <row r="16" spans="1:18" ht="11.25" customHeight="1" x14ac:dyDescent="0.15">
      <c r="A16" s="44"/>
      <c r="B16" s="45"/>
      <c r="C16" s="45"/>
      <c r="D16" s="45"/>
      <c r="E16" s="45"/>
      <c r="F16" s="45"/>
      <c r="G16" s="45"/>
      <c r="H16" s="45"/>
      <c r="I16" s="45"/>
      <c r="J16" s="45"/>
      <c r="K16" s="45"/>
      <c r="L16" s="45"/>
      <c r="M16" s="45"/>
      <c r="N16" s="45"/>
      <c r="O16" s="45"/>
      <c r="P16" s="45"/>
      <c r="Q16" s="45"/>
      <c r="R16" s="46"/>
    </row>
    <row r="17" spans="1:18" ht="20.25" customHeight="1" x14ac:dyDescent="0.15">
      <c r="A17" s="47"/>
      <c r="B17" s="3"/>
      <c r="C17" s="3"/>
      <c r="D17" s="3"/>
      <c r="E17" s="3"/>
      <c r="F17" s="3"/>
      <c r="G17" s="3"/>
      <c r="H17" s="3"/>
      <c r="I17" s="3"/>
      <c r="J17" s="3"/>
      <c r="K17" s="3"/>
      <c r="L17" s="3"/>
      <c r="M17" s="3"/>
      <c r="N17" s="3"/>
      <c r="O17" s="3"/>
      <c r="P17" s="3"/>
      <c r="Q17" s="3"/>
      <c r="R17" s="48"/>
    </row>
    <row r="18" spans="1:18" ht="20.25" customHeight="1" x14ac:dyDescent="0.15">
      <c r="A18" s="47"/>
      <c r="B18" s="3"/>
      <c r="C18" s="3"/>
      <c r="D18" s="3"/>
      <c r="E18" s="3"/>
      <c r="F18" s="3"/>
      <c r="G18" s="3"/>
      <c r="H18" s="3"/>
      <c r="I18" s="3"/>
      <c r="J18" s="3"/>
      <c r="K18" s="3"/>
      <c r="L18" s="3"/>
      <c r="M18" s="3"/>
      <c r="N18" s="3"/>
      <c r="O18" s="3"/>
      <c r="P18" s="3"/>
      <c r="Q18" s="3"/>
      <c r="R18" s="48"/>
    </row>
    <row r="19" spans="1:18" ht="18" customHeight="1" x14ac:dyDescent="0.15">
      <c r="A19" s="47"/>
      <c r="B19" s="3"/>
      <c r="C19" s="3"/>
      <c r="D19" s="3"/>
      <c r="E19" s="3"/>
      <c r="F19" s="3"/>
      <c r="G19" s="3"/>
      <c r="H19" s="3"/>
      <c r="I19" s="3"/>
      <c r="J19" s="3"/>
      <c r="K19" s="3"/>
      <c r="L19" s="3"/>
      <c r="M19" s="3"/>
      <c r="N19" s="3"/>
      <c r="O19" s="3"/>
      <c r="P19" s="3"/>
      <c r="Q19" s="3"/>
      <c r="R19" s="48"/>
    </row>
    <row r="20" spans="1:18" ht="18" customHeight="1" x14ac:dyDescent="0.15">
      <c r="A20" s="47"/>
      <c r="B20" s="3" t="s">
        <v>24</v>
      </c>
      <c r="C20" s="3" t="s">
        <v>44</v>
      </c>
      <c r="D20" s="3"/>
      <c r="E20" s="3"/>
      <c r="F20" s="3"/>
      <c r="G20" s="3"/>
      <c r="H20" s="3"/>
      <c r="I20" s="3"/>
      <c r="J20" s="3"/>
      <c r="K20" s="3"/>
      <c r="L20" s="3"/>
      <c r="M20" s="3"/>
      <c r="N20" s="3"/>
      <c r="O20" s="3"/>
      <c r="P20" s="3"/>
      <c r="Q20" s="3"/>
      <c r="R20" s="48"/>
    </row>
    <row r="21" spans="1:18" ht="18" customHeight="1" x14ac:dyDescent="0.15">
      <c r="A21" s="47"/>
      <c r="B21" s="3"/>
      <c r="C21" s="3" t="s">
        <v>50</v>
      </c>
      <c r="D21" s="3"/>
      <c r="E21" s="3"/>
      <c r="F21" s="3"/>
      <c r="G21" s="3"/>
      <c r="H21" s="3"/>
      <c r="I21" s="3"/>
      <c r="J21" s="6"/>
      <c r="K21" s="6"/>
      <c r="L21" s="6"/>
      <c r="M21" s="6"/>
      <c r="N21" s="3"/>
      <c r="O21" s="6"/>
      <c r="P21" s="3"/>
      <c r="Q21" s="3"/>
      <c r="R21" s="48"/>
    </row>
    <row r="22" spans="1:18" ht="18" customHeight="1" x14ac:dyDescent="0.15">
      <c r="A22" s="47"/>
      <c r="B22" s="3"/>
      <c r="C22" s="3"/>
      <c r="D22" s="3"/>
      <c r="E22" s="3"/>
      <c r="F22" s="3"/>
      <c r="G22" s="3"/>
      <c r="H22" s="3"/>
      <c r="I22" s="3"/>
      <c r="J22" s="6"/>
      <c r="K22" s="6"/>
      <c r="L22" s="6"/>
      <c r="M22" s="3"/>
      <c r="N22" s="7" t="s">
        <v>26</v>
      </c>
      <c r="O22" s="13" t="s">
        <v>28</v>
      </c>
      <c r="P22" s="3"/>
      <c r="Q22" s="3"/>
      <c r="R22" s="48"/>
    </row>
    <row r="23" spans="1:18" ht="18" customHeight="1" x14ac:dyDescent="0.15">
      <c r="A23" s="47"/>
      <c r="B23" s="3"/>
      <c r="C23" s="3"/>
      <c r="D23" s="3"/>
      <c r="E23" s="3"/>
      <c r="F23" s="3"/>
      <c r="G23" s="3"/>
      <c r="H23" s="3"/>
      <c r="I23" s="3"/>
      <c r="J23" s="6"/>
      <c r="K23" s="6"/>
      <c r="L23" s="6"/>
      <c r="M23" s="3"/>
      <c r="N23" s="7" t="s">
        <v>27</v>
      </c>
      <c r="O23" s="13"/>
      <c r="P23" s="6"/>
      <c r="Q23" s="39"/>
      <c r="R23" s="48"/>
    </row>
    <row r="24" spans="1:18" ht="18" customHeight="1" x14ac:dyDescent="0.15">
      <c r="A24" s="47"/>
      <c r="B24" s="3"/>
      <c r="C24" s="3"/>
      <c r="D24" s="3"/>
      <c r="E24" s="3"/>
      <c r="F24" s="3"/>
      <c r="G24" s="3"/>
      <c r="H24" s="3"/>
      <c r="I24" s="3"/>
      <c r="J24" s="3"/>
      <c r="K24" s="3"/>
      <c r="L24" s="3"/>
      <c r="M24" s="3"/>
      <c r="N24" s="3"/>
      <c r="O24" s="3"/>
      <c r="P24" s="3"/>
      <c r="Q24" s="3"/>
      <c r="R24" s="48"/>
    </row>
    <row r="25" spans="1:18" ht="18" customHeight="1" x14ac:dyDescent="0.15">
      <c r="A25" s="47"/>
      <c r="B25" s="3" t="s">
        <v>25</v>
      </c>
      <c r="C25" s="3" t="s">
        <v>46</v>
      </c>
      <c r="D25" s="3"/>
      <c r="E25" s="3"/>
      <c r="F25" s="3"/>
      <c r="G25" s="3"/>
      <c r="H25" s="3"/>
      <c r="I25" s="3"/>
      <c r="J25" s="3"/>
      <c r="K25" s="3"/>
      <c r="L25" s="3"/>
      <c r="M25" s="3"/>
      <c r="N25" s="3"/>
      <c r="O25" s="3"/>
      <c r="P25" s="3"/>
      <c r="Q25" s="3"/>
      <c r="R25" s="48"/>
    </row>
    <row r="26" spans="1:18" ht="18" customHeight="1" x14ac:dyDescent="0.15">
      <c r="A26" s="47"/>
      <c r="B26" s="3"/>
      <c r="C26" s="3"/>
      <c r="D26" s="3"/>
      <c r="E26" s="3"/>
      <c r="F26" s="3"/>
      <c r="G26" s="3"/>
      <c r="H26" s="3"/>
      <c r="I26" s="3"/>
      <c r="J26" s="3"/>
      <c r="K26" s="3"/>
      <c r="L26" s="3"/>
      <c r="M26" s="3"/>
      <c r="N26" s="8" t="s">
        <v>40</v>
      </c>
      <c r="O26" s="13" t="s">
        <v>28</v>
      </c>
      <c r="P26" s="3"/>
      <c r="Q26" s="3"/>
      <c r="R26" s="48"/>
    </row>
    <row r="27" spans="1:18" ht="18" customHeight="1" x14ac:dyDescent="0.15">
      <c r="A27" s="47"/>
      <c r="B27" s="3"/>
      <c r="C27" s="3"/>
      <c r="D27" s="3"/>
      <c r="E27" s="3"/>
      <c r="F27" s="3"/>
      <c r="G27" s="3"/>
      <c r="H27" s="3"/>
      <c r="I27" s="3"/>
      <c r="J27" s="3"/>
      <c r="K27" s="3"/>
      <c r="L27" s="3"/>
      <c r="M27" s="3"/>
      <c r="N27" s="8" t="s">
        <v>41</v>
      </c>
      <c r="O27" s="13"/>
      <c r="P27" s="6"/>
      <c r="Q27" s="39"/>
      <c r="R27" s="48"/>
    </row>
    <row r="28" spans="1:18" ht="18" customHeight="1" x14ac:dyDescent="0.15">
      <c r="A28" s="47"/>
      <c r="B28" s="3"/>
      <c r="C28" s="3"/>
      <c r="D28" s="3"/>
      <c r="E28" s="3"/>
      <c r="F28" s="3"/>
      <c r="G28" s="3"/>
      <c r="H28" s="3"/>
      <c r="I28" s="3"/>
      <c r="J28" s="3"/>
      <c r="K28" s="3"/>
      <c r="L28" s="3"/>
      <c r="M28" s="3"/>
      <c r="N28" s="8" t="s">
        <v>42</v>
      </c>
      <c r="O28" s="13"/>
      <c r="P28" s="6"/>
      <c r="Q28" s="39"/>
      <c r="R28" s="48"/>
    </row>
    <row r="29" spans="1:18" ht="18" customHeight="1" x14ac:dyDescent="0.15">
      <c r="A29" s="47"/>
      <c r="B29" s="3"/>
      <c r="C29" s="3"/>
      <c r="D29" s="3"/>
      <c r="E29" s="3"/>
      <c r="F29" s="3"/>
      <c r="G29" s="3"/>
      <c r="H29" s="3"/>
      <c r="I29" s="3"/>
      <c r="J29" s="3"/>
      <c r="K29" s="3"/>
      <c r="L29" s="3"/>
      <c r="M29" s="3"/>
      <c r="N29" s="40"/>
      <c r="O29" s="39"/>
      <c r="P29" s="6"/>
      <c r="Q29" s="39"/>
      <c r="R29" s="48"/>
    </row>
    <row r="30" spans="1:18" ht="18" customHeight="1" x14ac:dyDescent="0.15">
      <c r="A30" s="47"/>
      <c r="B30" s="3"/>
      <c r="C30" s="3"/>
      <c r="D30" s="3"/>
      <c r="E30" s="3"/>
      <c r="F30" s="3"/>
      <c r="G30" s="3"/>
      <c r="H30" s="3"/>
      <c r="I30" s="3"/>
      <c r="J30" s="3"/>
      <c r="K30" s="3"/>
      <c r="L30" s="3"/>
      <c r="M30" s="3"/>
      <c r="N30" s="40"/>
      <c r="O30" s="54"/>
      <c r="P30" s="6"/>
      <c r="Q30" s="54"/>
      <c r="R30" s="48"/>
    </row>
    <row r="31" spans="1:18" ht="18" customHeight="1" x14ac:dyDescent="0.15">
      <c r="A31" s="47"/>
      <c r="B31" s="3"/>
      <c r="C31" s="3"/>
      <c r="D31" s="3"/>
      <c r="E31" s="3"/>
      <c r="F31" s="3"/>
      <c r="G31" s="3"/>
      <c r="H31" s="3"/>
      <c r="I31" s="3"/>
      <c r="J31" s="3"/>
      <c r="K31" s="3"/>
      <c r="L31" s="3"/>
      <c r="M31" s="3"/>
      <c r="N31" s="3"/>
      <c r="O31" s="3"/>
      <c r="P31" s="3"/>
      <c r="Q31" s="3"/>
      <c r="R31" s="48"/>
    </row>
    <row r="32" spans="1:18" ht="18" customHeight="1" x14ac:dyDescent="0.15">
      <c r="A32" s="47"/>
      <c r="B32" s="3" t="s">
        <v>43</v>
      </c>
      <c r="C32" s="3"/>
      <c r="D32" s="3"/>
      <c r="E32" s="3"/>
      <c r="F32" s="3"/>
      <c r="G32" s="3"/>
      <c r="H32" s="3"/>
      <c r="I32" s="3"/>
      <c r="J32" s="5"/>
      <c r="K32" s="3"/>
      <c r="L32" s="3"/>
      <c r="M32" s="3"/>
      <c r="N32" s="3"/>
      <c r="O32" s="3"/>
      <c r="P32" s="3"/>
      <c r="Q32" s="3"/>
      <c r="R32" s="48"/>
    </row>
    <row r="33" spans="1:18" ht="18" customHeight="1" x14ac:dyDescent="0.15">
      <c r="A33" s="47"/>
      <c r="B33" s="3"/>
      <c r="C33" s="3"/>
      <c r="D33" s="3"/>
      <c r="E33" s="3"/>
      <c r="F33" s="3"/>
      <c r="G33" s="3"/>
      <c r="H33" s="3"/>
      <c r="I33" s="3"/>
      <c r="J33" s="5"/>
      <c r="K33" s="3"/>
      <c r="L33" s="3"/>
      <c r="M33" s="3"/>
      <c r="N33" s="3"/>
      <c r="O33" s="3"/>
      <c r="P33" s="3"/>
      <c r="Q33" s="3"/>
      <c r="R33" s="48"/>
    </row>
    <row r="34" spans="1:18" ht="18" customHeight="1" x14ac:dyDescent="0.15">
      <c r="A34" s="47"/>
      <c r="B34" s="3"/>
      <c r="C34" s="3"/>
      <c r="D34" s="3"/>
      <c r="E34" s="3"/>
      <c r="F34" s="3"/>
      <c r="G34" s="3"/>
      <c r="H34" s="3"/>
      <c r="I34" s="3"/>
      <c r="J34" s="5"/>
      <c r="K34" s="3"/>
      <c r="L34" s="3"/>
      <c r="M34" s="3"/>
      <c r="N34" s="3"/>
      <c r="O34" s="3"/>
      <c r="P34" s="3"/>
      <c r="Q34" s="3"/>
      <c r="R34" s="48"/>
    </row>
    <row r="35" spans="1:18" ht="18" customHeight="1" x14ac:dyDescent="0.15">
      <c r="A35" s="47"/>
      <c r="B35" s="3"/>
      <c r="C35" s="3"/>
      <c r="D35" s="3"/>
      <c r="E35" s="3"/>
      <c r="F35" s="3"/>
      <c r="G35" s="3"/>
      <c r="H35" s="3"/>
      <c r="I35" s="3"/>
      <c r="J35" s="5"/>
      <c r="K35" s="3"/>
      <c r="L35" s="3"/>
      <c r="M35" s="3"/>
      <c r="N35" s="3"/>
      <c r="O35" s="3"/>
      <c r="P35" s="3"/>
      <c r="Q35" s="3"/>
      <c r="R35" s="48"/>
    </row>
    <row r="36" spans="1:18" ht="18" customHeight="1" x14ac:dyDescent="0.15">
      <c r="A36" s="47"/>
      <c r="B36" s="3"/>
      <c r="C36" s="3"/>
      <c r="D36" s="3"/>
      <c r="E36" s="3"/>
      <c r="F36" s="3"/>
      <c r="G36" s="3"/>
      <c r="H36" s="3"/>
      <c r="I36" s="3"/>
      <c r="J36" s="5"/>
      <c r="K36" s="3"/>
      <c r="L36" s="3"/>
      <c r="M36" s="3"/>
      <c r="N36" s="3"/>
      <c r="O36" s="3"/>
      <c r="P36" s="3"/>
      <c r="Q36" s="3"/>
      <c r="R36" s="48"/>
    </row>
    <row r="37" spans="1:18" ht="18" customHeight="1" x14ac:dyDescent="0.15">
      <c r="A37" s="47"/>
      <c r="B37" s="3"/>
      <c r="C37" s="3"/>
      <c r="D37" s="3"/>
      <c r="E37" s="3"/>
      <c r="F37" s="3"/>
      <c r="G37" s="3"/>
      <c r="H37" s="3"/>
      <c r="I37" s="3"/>
      <c r="J37" s="5"/>
      <c r="K37" s="3"/>
      <c r="L37" s="3"/>
      <c r="M37" s="3"/>
      <c r="N37" s="3"/>
      <c r="O37" s="3"/>
      <c r="P37" s="3"/>
      <c r="Q37" s="3"/>
      <c r="R37" s="48"/>
    </row>
    <row r="38" spans="1:18" ht="18" customHeight="1" x14ac:dyDescent="0.15">
      <c r="A38" s="47"/>
      <c r="B38" s="3"/>
      <c r="C38" s="3"/>
      <c r="D38" s="3"/>
      <c r="E38" s="3"/>
      <c r="F38" s="3"/>
      <c r="G38" s="3"/>
      <c r="H38" s="3"/>
      <c r="I38" s="3"/>
      <c r="J38" s="5"/>
      <c r="K38" s="3"/>
      <c r="L38" s="3"/>
      <c r="M38" s="3"/>
      <c r="N38" s="3"/>
      <c r="O38" s="3"/>
      <c r="P38" s="3"/>
      <c r="Q38" s="3"/>
      <c r="R38" s="48"/>
    </row>
    <row r="39" spans="1:18" ht="18" customHeight="1" x14ac:dyDescent="0.15">
      <c r="A39" s="47"/>
      <c r="B39" s="3"/>
      <c r="C39" s="3"/>
      <c r="D39" s="3"/>
      <c r="E39" s="3"/>
      <c r="F39" s="3"/>
      <c r="G39" s="3"/>
      <c r="H39" s="3"/>
      <c r="I39" s="3"/>
      <c r="J39" s="5"/>
      <c r="K39" s="3"/>
      <c r="L39" s="3"/>
      <c r="M39" s="3"/>
      <c r="N39" s="3"/>
      <c r="O39" s="3"/>
      <c r="P39" s="3"/>
      <c r="Q39" s="3"/>
      <c r="R39" s="48"/>
    </row>
    <row r="40" spans="1:18" ht="18" customHeight="1" x14ac:dyDescent="0.15">
      <c r="A40" s="47"/>
      <c r="B40" s="3"/>
      <c r="C40" s="3"/>
      <c r="D40" s="3"/>
      <c r="E40" s="3"/>
      <c r="F40" s="3"/>
      <c r="G40" s="3"/>
      <c r="H40" s="3"/>
      <c r="I40" s="3"/>
      <c r="J40" s="5"/>
      <c r="K40" s="3"/>
      <c r="L40" s="3"/>
      <c r="M40" s="3"/>
      <c r="N40" s="3"/>
      <c r="O40" s="3"/>
      <c r="P40" s="3"/>
      <c r="Q40" s="3"/>
      <c r="R40" s="48"/>
    </row>
    <row r="41" spans="1:18" ht="21.75" customHeight="1" x14ac:dyDescent="0.15">
      <c r="A41" s="47"/>
      <c r="B41" s="3" t="s">
        <v>0</v>
      </c>
      <c r="C41" s="3"/>
      <c r="D41" s="3"/>
      <c r="E41" s="3"/>
      <c r="F41" s="3"/>
      <c r="G41" s="3"/>
      <c r="H41" s="3"/>
      <c r="I41" s="3" t="s">
        <v>1</v>
      </c>
      <c r="J41" s="3"/>
      <c r="K41" s="3"/>
      <c r="L41" s="3"/>
      <c r="M41" s="3"/>
      <c r="N41" s="3"/>
      <c r="O41" s="3"/>
      <c r="P41" s="3"/>
      <c r="Q41" s="3"/>
      <c r="R41" s="48"/>
    </row>
    <row r="42" spans="1:18" ht="18" customHeight="1" x14ac:dyDescent="0.15">
      <c r="A42" s="47"/>
      <c r="B42" s="69" t="s">
        <v>2</v>
      </c>
      <c r="C42" s="70"/>
      <c r="D42" s="69" t="s">
        <v>3</v>
      </c>
      <c r="E42" s="70"/>
      <c r="F42" s="90" t="s">
        <v>4</v>
      </c>
      <c r="G42" s="73"/>
      <c r="H42" s="3"/>
      <c r="I42" s="69" t="s">
        <v>2</v>
      </c>
      <c r="J42" s="70"/>
      <c r="K42" s="69" t="s">
        <v>3</v>
      </c>
      <c r="L42" s="71"/>
      <c r="M42" s="72" t="s">
        <v>4</v>
      </c>
      <c r="N42" s="73"/>
      <c r="O42" s="3"/>
      <c r="P42" s="3"/>
      <c r="Q42" s="3"/>
      <c r="R42" s="48"/>
    </row>
    <row r="43" spans="1:18" ht="18" customHeight="1" x14ac:dyDescent="0.15">
      <c r="A43" s="47"/>
      <c r="B43" s="74" t="s">
        <v>6</v>
      </c>
      <c r="C43" s="75"/>
      <c r="D43" s="91">
        <v>80000</v>
      </c>
      <c r="E43" s="92"/>
      <c r="F43" s="76">
        <v>8000</v>
      </c>
      <c r="G43" s="77"/>
      <c r="H43" s="3"/>
      <c r="I43" s="74" t="s">
        <v>5</v>
      </c>
      <c r="J43" s="75"/>
      <c r="K43" s="76">
        <v>1000000</v>
      </c>
      <c r="L43" s="77"/>
      <c r="M43" s="78">
        <v>44400</v>
      </c>
      <c r="N43" s="77"/>
      <c r="O43" s="3"/>
      <c r="P43" s="3"/>
      <c r="Q43" s="3"/>
      <c r="R43" s="48"/>
    </row>
    <row r="44" spans="1:18" ht="18" customHeight="1" x14ac:dyDescent="0.15">
      <c r="A44" s="47"/>
      <c r="B44" s="74" t="s">
        <v>6</v>
      </c>
      <c r="C44" s="75"/>
      <c r="D44" s="67">
        <v>30000</v>
      </c>
      <c r="E44" s="89"/>
      <c r="F44" s="76">
        <v>3000</v>
      </c>
      <c r="G44" s="77"/>
      <c r="H44" s="3"/>
      <c r="I44" s="63"/>
      <c r="J44" s="64"/>
      <c r="K44" s="65"/>
      <c r="L44" s="66"/>
      <c r="M44" s="67"/>
      <c r="N44" s="68"/>
      <c r="O44" s="3"/>
      <c r="P44" s="3"/>
      <c r="Q44" s="3"/>
      <c r="R44" s="48"/>
    </row>
    <row r="45" spans="1:18" ht="18" customHeight="1" x14ac:dyDescent="0.15">
      <c r="A45" s="47"/>
      <c r="B45" s="74" t="s">
        <v>6</v>
      </c>
      <c r="C45" s="75"/>
      <c r="D45" s="67">
        <v>90000</v>
      </c>
      <c r="E45" s="89"/>
      <c r="F45" s="76">
        <v>9000</v>
      </c>
      <c r="G45" s="77"/>
      <c r="H45" s="3"/>
      <c r="I45" s="63"/>
      <c r="J45" s="64"/>
      <c r="K45" s="65"/>
      <c r="L45" s="66"/>
      <c r="M45" s="67"/>
      <c r="N45" s="68"/>
      <c r="O45" s="3"/>
      <c r="P45" s="3"/>
      <c r="Q45" s="3"/>
      <c r="R45" s="48"/>
    </row>
    <row r="46" spans="1:18" ht="18" customHeight="1" x14ac:dyDescent="0.15">
      <c r="A46" s="47"/>
      <c r="B46" s="74"/>
      <c r="C46" s="75"/>
      <c r="D46" s="67"/>
      <c r="E46" s="89"/>
      <c r="F46" s="76"/>
      <c r="G46" s="77"/>
      <c r="H46" s="3"/>
      <c r="I46" s="63"/>
      <c r="J46" s="64"/>
      <c r="K46" s="65"/>
      <c r="L46" s="66"/>
      <c r="M46" s="67"/>
      <c r="N46" s="68"/>
      <c r="O46" s="3"/>
      <c r="P46" s="3"/>
      <c r="Q46" s="3"/>
      <c r="R46" s="48"/>
    </row>
    <row r="47" spans="1:18" ht="18" customHeight="1" x14ac:dyDescent="0.15">
      <c r="A47" s="47"/>
      <c r="B47" s="74"/>
      <c r="C47" s="75"/>
      <c r="D47" s="67"/>
      <c r="E47" s="89"/>
      <c r="F47" s="76"/>
      <c r="G47" s="77"/>
      <c r="H47" s="3"/>
      <c r="I47" s="63"/>
      <c r="J47" s="64"/>
      <c r="K47" s="65"/>
      <c r="L47" s="66"/>
      <c r="M47" s="67"/>
      <c r="N47" s="68"/>
      <c r="O47" s="3"/>
      <c r="P47" s="3"/>
      <c r="Q47" s="3"/>
      <c r="R47" s="48"/>
    </row>
    <row r="48" spans="1:18" ht="18" customHeight="1" x14ac:dyDescent="0.15">
      <c r="A48" s="47"/>
      <c r="B48" s="74"/>
      <c r="C48" s="75"/>
      <c r="D48" s="67"/>
      <c r="E48" s="89"/>
      <c r="F48" s="76"/>
      <c r="G48" s="77"/>
      <c r="H48" s="3"/>
      <c r="I48" s="63"/>
      <c r="J48" s="64"/>
      <c r="K48" s="65"/>
      <c r="L48" s="66"/>
      <c r="M48" s="67"/>
      <c r="N48" s="68"/>
      <c r="O48" s="3"/>
      <c r="P48" s="3"/>
      <c r="Q48" s="3"/>
      <c r="R48" s="48"/>
    </row>
    <row r="49" spans="1:18" ht="18" customHeight="1" x14ac:dyDescent="0.15">
      <c r="A49" s="47"/>
      <c r="B49" s="74"/>
      <c r="C49" s="75"/>
      <c r="D49" s="67"/>
      <c r="E49" s="89"/>
      <c r="F49" s="76"/>
      <c r="G49" s="77"/>
      <c r="H49" s="3"/>
      <c r="I49" s="63"/>
      <c r="J49" s="64"/>
      <c r="K49" s="65"/>
      <c r="L49" s="66"/>
      <c r="M49" s="67"/>
      <c r="N49" s="68"/>
      <c r="O49" s="3"/>
      <c r="P49" s="3"/>
      <c r="Q49" s="3"/>
      <c r="R49" s="48"/>
    </row>
    <row r="50" spans="1:18" ht="18" customHeight="1" x14ac:dyDescent="0.15">
      <c r="A50" s="47"/>
      <c r="B50" s="74"/>
      <c r="C50" s="75"/>
      <c r="D50" s="67"/>
      <c r="E50" s="89"/>
      <c r="F50" s="76"/>
      <c r="G50" s="77"/>
      <c r="H50" s="3"/>
      <c r="I50" s="63"/>
      <c r="J50" s="64"/>
      <c r="K50" s="65"/>
      <c r="L50" s="66"/>
      <c r="M50" s="67"/>
      <c r="N50" s="68"/>
      <c r="O50" s="3"/>
      <c r="P50" s="3"/>
      <c r="Q50" s="3"/>
      <c r="R50" s="48"/>
    </row>
    <row r="51" spans="1:18" ht="18" customHeight="1" x14ac:dyDescent="0.15">
      <c r="A51" s="47"/>
      <c r="B51" s="74"/>
      <c r="C51" s="75"/>
      <c r="D51" s="67"/>
      <c r="E51" s="89"/>
      <c r="F51" s="76"/>
      <c r="G51" s="77"/>
      <c r="H51" s="3"/>
      <c r="I51" s="63"/>
      <c r="J51" s="64"/>
      <c r="K51" s="65"/>
      <c r="L51" s="66"/>
      <c r="M51" s="67"/>
      <c r="N51" s="68"/>
      <c r="O51" s="3"/>
      <c r="P51" s="3"/>
      <c r="Q51" s="3"/>
      <c r="R51" s="48"/>
    </row>
    <row r="52" spans="1:18" ht="18" customHeight="1" x14ac:dyDescent="0.15">
      <c r="A52" s="47"/>
      <c r="B52" s="86"/>
      <c r="C52" s="87"/>
      <c r="D52" s="57"/>
      <c r="E52" s="88"/>
      <c r="F52" s="81"/>
      <c r="G52" s="82"/>
      <c r="H52" s="3"/>
      <c r="I52" s="86"/>
      <c r="J52" s="87"/>
      <c r="K52" s="55"/>
      <c r="L52" s="56"/>
      <c r="M52" s="57"/>
      <c r="N52" s="58"/>
      <c r="O52" s="3"/>
      <c r="P52" s="3"/>
      <c r="Q52" s="3"/>
      <c r="R52" s="48"/>
    </row>
    <row r="53" spans="1:18" ht="18" customHeight="1" x14ac:dyDescent="0.15">
      <c r="A53" s="47"/>
      <c r="B53" s="59"/>
      <c r="C53" s="83"/>
      <c r="D53" s="84">
        <f>SUM(D43:E52)</f>
        <v>200000</v>
      </c>
      <c r="E53" s="85"/>
      <c r="F53" s="61">
        <f>SUM(F43:G52)</f>
        <v>20000</v>
      </c>
      <c r="G53" s="62"/>
      <c r="H53" s="3"/>
      <c r="I53" s="59"/>
      <c r="J53" s="60"/>
      <c r="K53" s="61">
        <f>SUM(K43:L52)</f>
        <v>1000000</v>
      </c>
      <c r="L53" s="62"/>
      <c r="M53" s="61">
        <f>SUM(M43:N52)</f>
        <v>44400</v>
      </c>
      <c r="N53" s="62"/>
      <c r="O53" s="3"/>
      <c r="P53" s="3"/>
      <c r="Q53" s="3"/>
      <c r="R53" s="48"/>
    </row>
    <row r="54" spans="1:18" ht="18" customHeight="1" x14ac:dyDescent="0.15">
      <c r="A54" s="47"/>
      <c r="B54" s="3"/>
      <c r="C54" s="3"/>
      <c r="D54" s="3"/>
      <c r="E54" s="3"/>
      <c r="F54" s="4"/>
      <c r="G54" s="4"/>
      <c r="H54" s="3"/>
      <c r="I54" s="3"/>
      <c r="J54" s="3"/>
      <c r="K54" s="3"/>
      <c r="L54" s="3"/>
      <c r="M54" s="3"/>
      <c r="N54" s="3"/>
      <c r="O54" s="3"/>
      <c r="P54" s="3"/>
      <c r="Q54" s="49"/>
      <c r="R54" s="48"/>
    </row>
    <row r="55" spans="1:18" ht="18" customHeight="1" x14ac:dyDescent="0.15">
      <c r="A55" s="47"/>
      <c r="B55" s="3"/>
      <c r="C55" s="3"/>
      <c r="D55" s="3"/>
      <c r="E55" s="3"/>
      <c r="F55" s="4"/>
      <c r="G55" s="4"/>
      <c r="H55" s="3"/>
      <c r="I55" s="3"/>
      <c r="J55" s="3"/>
      <c r="K55" s="3"/>
      <c r="L55" s="3"/>
      <c r="M55" s="3"/>
      <c r="N55" s="3"/>
      <c r="O55" s="3"/>
      <c r="P55" s="3"/>
      <c r="Q55" s="49"/>
      <c r="R55" s="48"/>
    </row>
    <row r="56" spans="1:18" ht="18" customHeight="1" x14ac:dyDescent="0.15">
      <c r="A56" s="47"/>
      <c r="B56" s="3"/>
      <c r="C56" s="3"/>
      <c r="D56" s="3"/>
      <c r="E56" s="3"/>
      <c r="F56" s="4"/>
      <c r="G56" s="4"/>
      <c r="H56" s="3"/>
      <c r="I56" s="3"/>
      <c r="J56" s="3"/>
      <c r="K56" s="3"/>
      <c r="L56" s="3"/>
      <c r="M56" s="3"/>
      <c r="N56" s="3"/>
      <c r="O56" s="3"/>
      <c r="P56" s="3"/>
      <c r="Q56" s="49"/>
      <c r="R56" s="48"/>
    </row>
    <row r="57" spans="1:18" ht="18" customHeight="1" x14ac:dyDescent="0.15">
      <c r="A57" s="47"/>
      <c r="B57" s="3"/>
      <c r="C57" s="3"/>
      <c r="D57" s="3"/>
      <c r="E57" s="3"/>
      <c r="F57" s="4"/>
      <c r="G57" s="4"/>
      <c r="H57" s="3"/>
      <c r="I57" s="3"/>
      <c r="J57" s="3"/>
      <c r="K57" s="3"/>
      <c r="L57" s="3"/>
      <c r="M57" s="3"/>
      <c r="N57" s="3"/>
      <c r="O57" s="3"/>
      <c r="P57" s="3"/>
      <c r="Q57" s="49"/>
      <c r="R57" s="48"/>
    </row>
    <row r="58" spans="1:18" ht="18" customHeight="1" x14ac:dyDescent="0.15">
      <c r="A58" s="47"/>
      <c r="B58" s="3"/>
      <c r="C58" s="3"/>
      <c r="D58" s="3"/>
      <c r="E58" s="3"/>
      <c r="F58" s="3"/>
      <c r="G58" s="3"/>
      <c r="H58" s="3"/>
      <c r="I58" s="3"/>
      <c r="J58" s="3"/>
      <c r="K58" s="3"/>
      <c r="L58" s="3"/>
      <c r="M58" s="3"/>
      <c r="N58" s="3"/>
      <c r="O58" s="3"/>
      <c r="P58" s="3"/>
      <c r="Q58" s="3"/>
      <c r="R58" s="48"/>
    </row>
    <row r="59" spans="1:18" ht="18" customHeight="1" thickBot="1" x14ac:dyDescent="0.2">
      <c r="A59" s="47"/>
      <c r="B59" s="3"/>
      <c r="C59" s="3" t="s">
        <v>29</v>
      </c>
      <c r="D59" s="3"/>
      <c r="E59" s="3"/>
      <c r="F59" s="3"/>
      <c r="G59" s="3"/>
      <c r="H59" s="3"/>
      <c r="I59" s="124" t="s">
        <v>52</v>
      </c>
      <c r="J59" s="124"/>
      <c r="K59" s="3" t="s">
        <v>30</v>
      </c>
      <c r="L59" s="3"/>
      <c r="M59" s="3"/>
      <c r="N59" s="3"/>
      <c r="O59" s="3"/>
      <c r="P59" s="3"/>
      <c r="Q59" s="3"/>
      <c r="R59" s="48"/>
    </row>
    <row r="60" spans="1:18" ht="18" customHeight="1" thickTop="1" thickBot="1" x14ac:dyDescent="0.2">
      <c r="A60" s="47"/>
      <c r="B60" s="3"/>
      <c r="C60" s="3"/>
      <c r="D60" s="3"/>
      <c r="E60" s="3"/>
      <c r="F60" s="3"/>
      <c r="G60" s="3"/>
      <c r="H60" s="3"/>
      <c r="I60" s="125" t="s">
        <v>53</v>
      </c>
      <c r="J60" s="125"/>
      <c r="K60" s="3" t="s">
        <v>31</v>
      </c>
      <c r="L60" s="3"/>
      <c r="M60" s="3"/>
      <c r="N60" s="3"/>
      <c r="O60" s="3"/>
      <c r="P60" s="3"/>
      <c r="Q60" s="3"/>
      <c r="R60" s="48"/>
    </row>
    <row r="61" spans="1:18" ht="18" customHeight="1" thickTop="1" x14ac:dyDescent="0.15">
      <c r="A61" s="47"/>
      <c r="B61" s="3"/>
      <c r="C61" s="3"/>
      <c r="D61" s="3"/>
      <c r="E61" s="3"/>
      <c r="F61" s="3"/>
      <c r="G61" s="3"/>
      <c r="H61" s="3"/>
      <c r="I61" s="41"/>
      <c r="J61" s="41"/>
      <c r="K61" s="3"/>
      <c r="L61" s="3"/>
      <c r="M61" s="3"/>
      <c r="N61" s="3"/>
      <c r="O61" s="3"/>
      <c r="P61" s="3"/>
      <c r="Q61" s="3"/>
      <c r="R61" s="48"/>
    </row>
    <row r="62" spans="1:18" ht="18" customHeight="1" x14ac:dyDescent="0.15">
      <c r="A62" s="47"/>
      <c r="B62" s="3"/>
      <c r="C62" s="3"/>
      <c r="D62" s="3"/>
      <c r="E62" s="3"/>
      <c r="F62" s="3"/>
      <c r="G62" s="3"/>
      <c r="H62" s="3"/>
      <c r="I62" s="3"/>
      <c r="J62" s="3"/>
      <c r="K62" s="3"/>
      <c r="L62" s="3"/>
      <c r="M62" s="3"/>
      <c r="N62" s="3"/>
      <c r="O62" s="3"/>
      <c r="P62" s="3"/>
      <c r="Q62" s="3"/>
      <c r="R62" s="48"/>
    </row>
    <row r="63" spans="1:18" ht="18" customHeight="1" x14ac:dyDescent="0.15">
      <c r="A63" s="47"/>
      <c r="B63" s="3"/>
      <c r="C63" s="3"/>
      <c r="D63" s="3"/>
      <c r="E63" s="3"/>
      <c r="F63" s="3"/>
      <c r="G63" s="3"/>
      <c r="H63" s="3"/>
      <c r="I63" s="3"/>
      <c r="J63" s="3"/>
      <c r="K63" s="3"/>
      <c r="L63" s="3"/>
      <c r="M63" s="3"/>
      <c r="N63" s="3"/>
      <c r="O63" s="3"/>
      <c r="P63" s="3"/>
      <c r="Q63" s="3"/>
      <c r="R63" s="48"/>
    </row>
    <row r="64" spans="1:18" ht="18" customHeight="1" x14ac:dyDescent="0.15">
      <c r="A64" s="47"/>
      <c r="B64" s="3"/>
      <c r="C64" s="3"/>
      <c r="D64" s="3"/>
      <c r="E64" s="3"/>
      <c r="F64" s="3"/>
      <c r="G64" s="3"/>
      <c r="H64" s="3"/>
      <c r="I64" s="3"/>
      <c r="J64" s="3"/>
      <c r="K64" s="3"/>
      <c r="L64" s="3"/>
      <c r="M64" s="3"/>
      <c r="N64" s="3"/>
      <c r="O64" s="3"/>
      <c r="P64" s="3"/>
      <c r="Q64" s="3"/>
      <c r="R64" s="48"/>
    </row>
    <row r="65" spans="1:18" ht="18" customHeight="1" thickBot="1" x14ac:dyDescent="0.2">
      <c r="A65" s="47"/>
      <c r="B65" s="3"/>
      <c r="C65" s="3" t="s">
        <v>32</v>
      </c>
      <c r="D65" s="3"/>
      <c r="E65" s="3"/>
      <c r="F65" s="3"/>
      <c r="G65" s="3"/>
      <c r="H65" s="3"/>
      <c r="I65" s="124" t="s">
        <v>54</v>
      </c>
      <c r="J65" s="124"/>
      <c r="K65" s="3" t="s">
        <v>33</v>
      </c>
      <c r="L65" s="3"/>
      <c r="M65" s="3"/>
      <c r="N65" s="3"/>
      <c r="O65" s="3"/>
      <c r="P65" s="3"/>
      <c r="Q65" s="3"/>
      <c r="R65" s="48"/>
    </row>
    <row r="66" spans="1:18" ht="18" customHeight="1" thickTop="1" x14ac:dyDescent="0.15">
      <c r="A66" s="47"/>
      <c r="B66" s="3"/>
      <c r="C66" s="3"/>
      <c r="D66" s="3"/>
      <c r="E66" s="3"/>
      <c r="F66" s="3"/>
      <c r="G66" s="3"/>
      <c r="H66" s="3"/>
      <c r="I66" s="38"/>
      <c r="J66" s="38"/>
      <c r="K66" s="3"/>
      <c r="L66" s="3"/>
      <c r="M66" s="3"/>
      <c r="N66" s="3"/>
      <c r="O66" s="3"/>
      <c r="P66" s="3"/>
      <c r="Q66" s="3"/>
      <c r="R66" s="48"/>
    </row>
    <row r="67" spans="1:18" ht="16.5" customHeight="1" x14ac:dyDescent="0.15">
      <c r="A67" s="47"/>
      <c r="B67" s="3"/>
      <c r="C67" s="3"/>
      <c r="D67" s="3"/>
      <c r="E67" s="3"/>
      <c r="F67" s="3"/>
      <c r="G67" s="3"/>
      <c r="H67" s="3"/>
      <c r="I67" s="3"/>
      <c r="J67" s="3"/>
      <c r="K67" s="3"/>
      <c r="L67" s="3"/>
      <c r="M67" s="3"/>
      <c r="N67" s="3"/>
      <c r="O67" s="3"/>
      <c r="P67" s="3"/>
      <c r="Q67" s="3"/>
      <c r="R67" s="48"/>
    </row>
    <row r="68" spans="1:18" ht="16.5" customHeight="1" x14ac:dyDescent="0.15">
      <c r="A68" s="47"/>
      <c r="B68" s="50" t="s">
        <v>45</v>
      </c>
      <c r="C68" s="3"/>
      <c r="D68" s="3"/>
      <c r="E68" s="3"/>
      <c r="F68" s="3"/>
      <c r="G68" s="3"/>
      <c r="H68" s="3"/>
      <c r="I68" s="3"/>
      <c r="J68" s="3"/>
      <c r="K68" s="3"/>
      <c r="L68" s="3"/>
      <c r="M68" s="3"/>
      <c r="N68" s="3"/>
      <c r="O68" s="3"/>
      <c r="P68" s="3"/>
      <c r="Q68" s="3"/>
      <c r="R68" s="48"/>
    </row>
    <row r="69" spans="1:18" ht="16.5" customHeight="1" x14ac:dyDescent="0.15">
      <c r="A69" s="47"/>
      <c r="B69" s="3" t="s">
        <v>47</v>
      </c>
      <c r="C69" s="3"/>
      <c r="D69" s="3"/>
      <c r="E69" s="3"/>
      <c r="F69" s="3"/>
      <c r="G69" s="3"/>
      <c r="H69" s="3"/>
      <c r="I69" s="3"/>
      <c r="J69" s="3"/>
      <c r="K69" s="3"/>
      <c r="L69" s="3"/>
      <c r="M69" s="3"/>
      <c r="N69" s="3"/>
      <c r="O69" s="3"/>
      <c r="P69" s="3"/>
      <c r="Q69" s="3"/>
      <c r="R69" s="48"/>
    </row>
    <row r="70" spans="1:18" ht="16.5" customHeight="1" x14ac:dyDescent="0.15">
      <c r="A70" s="47"/>
      <c r="B70" s="3" t="s">
        <v>51</v>
      </c>
      <c r="C70" s="3"/>
      <c r="D70" s="3"/>
      <c r="E70" s="3"/>
      <c r="F70" s="3"/>
      <c r="G70" s="3"/>
      <c r="H70" s="3"/>
      <c r="I70" s="3"/>
      <c r="J70" s="3"/>
      <c r="K70" s="3"/>
      <c r="L70" s="3"/>
      <c r="M70" s="3"/>
      <c r="N70" s="3"/>
      <c r="O70" s="3"/>
      <c r="P70" s="3"/>
      <c r="Q70" s="3"/>
      <c r="R70" s="48"/>
    </row>
    <row r="71" spans="1:18" ht="16.5" customHeight="1" x14ac:dyDescent="0.15">
      <c r="A71" s="47"/>
      <c r="B71" s="3" t="s">
        <v>48</v>
      </c>
      <c r="C71" s="3"/>
      <c r="D71" s="3"/>
      <c r="E71" s="3"/>
      <c r="F71" s="3"/>
      <c r="G71" s="3"/>
      <c r="H71" s="3"/>
      <c r="I71" s="3"/>
      <c r="J71" s="3"/>
      <c r="K71" s="3"/>
      <c r="L71" s="3"/>
      <c r="M71" s="3"/>
      <c r="N71" s="3"/>
      <c r="O71" s="3"/>
      <c r="P71" s="3"/>
      <c r="Q71" s="3"/>
      <c r="R71" s="48"/>
    </row>
    <row r="72" spans="1:18" ht="16.5" customHeight="1" x14ac:dyDescent="0.15">
      <c r="A72" s="47"/>
      <c r="B72" s="3" t="s">
        <v>49</v>
      </c>
      <c r="C72" s="3"/>
      <c r="D72" s="3"/>
      <c r="E72" s="3"/>
      <c r="F72" s="3"/>
      <c r="G72" s="3"/>
      <c r="H72" s="3"/>
      <c r="I72" s="3"/>
      <c r="J72" s="3"/>
      <c r="K72" s="3"/>
      <c r="L72" s="3"/>
      <c r="M72" s="3"/>
      <c r="N72" s="3"/>
      <c r="O72" s="3"/>
      <c r="P72" s="3"/>
      <c r="Q72" s="3"/>
      <c r="R72" s="48"/>
    </row>
    <row r="73" spans="1:18" ht="16.5" customHeight="1" x14ac:dyDescent="0.15">
      <c r="A73" s="47"/>
      <c r="B73" s="50" t="s">
        <v>58</v>
      </c>
      <c r="C73" s="3"/>
      <c r="D73" s="3"/>
      <c r="E73" s="3"/>
      <c r="F73" s="3"/>
      <c r="G73" s="3"/>
      <c r="H73" s="3"/>
      <c r="I73" s="3"/>
      <c r="J73" s="3"/>
      <c r="K73" s="3"/>
      <c r="L73" s="3"/>
      <c r="M73" s="3"/>
      <c r="N73" s="3"/>
      <c r="O73" s="3"/>
      <c r="P73" s="3"/>
      <c r="Q73" s="3"/>
      <c r="R73" s="48"/>
    </row>
    <row r="74" spans="1:18" ht="16.5" customHeight="1" x14ac:dyDescent="0.15">
      <c r="A74" s="47"/>
      <c r="B74" s="3" t="s">
        <v>55</v>
      </c>
      <c r="C74" s="3"/>
      <c r="D74" s="3"/>
      <c r="E74" s="3"/>
      <c r="F74" s="3"/>
      <c r="G74" s="3"/>
      <c r="H74" s="3"/>
      <c r="I74" s="3"/>
      <c r="J74" s="3"/>
      <c r="K74" s="3"/>
      <c r="L74" s="3"/>
      <c r="M74" s="3"/>
      <c r="N74" s="3"/>
      <c r="O74" s="3"/>
      <c r="P74" s="3"/>
      <c r="Q74" s="3"/>
      <c r="R74" s="48"/>
    </row>
    <row r="75" spans="1:18" ht="14.25" thickBot="1" x14ac:dyDescent="0.2">
      <c r="A75" s="51"/>
      <c r="B75" s="52"/>
      <c r="C75" s="52"/>
      <c r="D75" s="52"/>
      <c r="E75" s="52"/>
      <c r="F75" s="52"/>
      <c r="G75" s="52"/>
      <c r="H75" s="52"/>
      <c r="I75" s="52"/>
      <c r="J75" s="52"/>
      <c r="K75" s="52"/>
      <c r="L75" s="52"/>
      <c r="M75" s="52"/>
      <c r="N75" s="52"/>
      <c r="O75" s="52"/>
      <c r="P75" s="52"/>
      <c r="Q75" s="52"/>
      <c r="R75" s="53"/>
    </row>
  </sheetData>
  <sheetProtection password="DF29" sheet="1" objects="1" scenarios="1" selectLockedCells="1" selectUnlockedCells="1"/>
  <mergeCells count="75">
    <mergeCell ref="M43:N43"/>
    <mergeCell ref="B42:C42"/>
    <mergeCell ref="D42:E42"/>
    <mergeCell ref="F42:G42"/>
    <mergeCell ref="I42:J42"/>
    <mergeCell ref="K42:L42"/>
    <mergeCell ref="M42:N42"/>
    <mergeCell ref="B43:C43"/>
    <mergeCell ref="D43:E43"/>
    <mergeCell ref="F43:G43"/>
    <mergeCell ref="I43:J43"/>
    <mergeCell ref="K43:L43"/>
    <mergeCell ref="M45:N45"/>
    <mergeCell ref="B44:C44"/>
    <mergeCell ref="D44:E44"/>
    <mergeCell ref="F44:G44"/>
    <mergeCell ref="I44:J44"/>
    <mergeCell ref="K44:L44"/>
    <mergeCell ref="M44:N44"/>
    <mergeCell ref="B45:C45"/>
    <mergeCell ref="D45:E45"/>
    <mergeCell ref="F45:G45"/>
    <mergeCell ref="I45:J45"/>
    <mergeCell ref="K45:L45"/>
    <mergeCell ref="M47:N47"/>
    <mergeCell ref="B46:C46"/>
    <mergeCell ref="D46:E46"/>
    <mergeCell ref="F46:G46"/>
    <mergeCell ref="I46:J46"/>
    <mergeCell ref="K46:L46"/>
    <mergeCell ref="M46:N46"/>
    <mergeCell ref="B47:C47"/>
    <mergeCell ref="D47:E47"/>
    <mergeCell ref="F47:G47"/>
    <mergeCell ref="I47:J47"/>
    <mergeCell ref="K47:L47"/>
    <mergeCell ref="M49:N49"/>
    <mergeCell ref="B48:C48"/>
    <mergeCell ref="D48:E48"/>
    <mergeCell ref="F48:G48"/>
    <mergeCell ref="I48:J48"/>
    <mergeCell ref="K48:L48"/>
    <mergeCell ref="M48:N48"/>
    <mergeCell ref="B49:C49"/>
    <mergeCell ref="D49:E49"/>
    <mergeCell ref="F49:G49"/>
    <mergeCell ref="I49:J49"/>
    <mergeCell ref="K49:L49"/>
    <mergeCell ref="M51:N51"/>
    <mergeCell ref="B50:C50"/>
    <mergeCell ref="D50:E50"/>
    <mergeCell ref="F50:G50"/>
    <mergeCell ref="I50:J50"/>
    <mergeCell ref="K50:L50"/>
    <mergeCell ref="M50:N50"/>
    <mergeCell ref="B51:C51"/>
    <mergeCell ref="D51:E51"/>
    <mergeCell ref="F51:G51"/>
    <mergeCell ref="I51:J51"/>
    <mergeCell ref="K51:L51"/>
    <mergeCell ref="K53:L53"/>
    <mergeCell ref="M53:N53"/>
    <mergeCell ref="B52:C52"/>
    <mergeCell ref="D52:E52"/>
    <mergeCell ref="F52:G52"/>
    <mergeCell ref="I52:J52"/>
    <mergeCell ref="K52:L52"/>
    <mergeCell ref="M52:N52"/>
    <mergeCell ref="I59:J59"/>
    <mergeCell ref="I60:J60"/>
    <mergeCell ref="I65:J65"/>
    <mergeCell ref="B53:C53"/>
    <mergeCell ref="D53:E53"/>
    <mergeCell ref="F53:G53"/>
    <mergeCell ref="I53:J53"/>
  </mergeCells>
  <phoneticPr fontId="2"/>
  <printOptions horizontalCentered="1"/>
  <pageMargins left="0.23622047244094491" right="0.23622047244094491" top="0.74803149606299213" bottom="0.35433070866141736" header="0.31496062992125984" footer="0.31496062992125984"/>
  <pageSetup paperSize="9" scale="88"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リストから選択してください">
          <x14:formula1>
            <xm:f>計算シート!$F$3:$F$4</xm:f>
          </x14:formula1>
          <xm:sqref>B43:C52 I43:J52</xm:sqref>
        </x14:dataValidation>
        <x14:dataValidation type="list" allowBlank="1" showInputMessage="1" showErrorMessage="1" error="プルダウンリストから選択してください">
          <x14:formula1>
            <xm:f>計算シート!$C$3:$C$4</xm:f>
          </x14:formula1>
          <xm:sqref>Q23 O22:O23 Q27:Q30 O26:O30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計算シート</vt:lpstr>
      <vt:lpstr>事例を踏まえた入力手順</vt:lpstr>
    </vt:vector>
  </TitlesOfParts>
  <Company>中部広域連合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ukouki01</dc:creator>
  <cp:lastModifiedBy>ukouki01</cp:lastModifiedBy>
  <cp:lastPrinted>2016-03-16T08:28:30Z</cp:lastPrinted>
  <dcterms:created xsi:type="dcterms:W3CDTF">2015-07-14T08:03:59Z</dcterms:created>
  <dcterms:modified xsi:type="dcterms:W3CDTF">2016-03-18T01:35:43Z</dcterms:modified>
</cp:coreProperties>
</file>